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kat Jugend\DSJM 2022 Magdeburg\"/>
    </mc:Choice>
  </mc:AlternateContent>
  <xr:revisionPtr revIDLastSave="0" documentId="8_{3440A41C-A611-4E29-BACF-68C218C5F5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sfüllhilfe" sheetId="1" r:id="rId1"/>
    <sheet name="Angaben" sheetId="2" r:id="rId2"/>
    <sheet name="Meldeliste" sheetId="3" r:id="rId3"/>
    <sheet name="Preisliste" sheetId="4" r:id="rId4"/>
  </sheets>
  <externalReferences>
    <externalReference r:id="rId5"/>
  </externalReferences>
  <definedNames>
    <definedName name="Beleitperson">Meldeliste!$O$10</definedName>
    <definedName name="ja_nein">[1]Tabelle3!$N$1:$N$3</definedName>
    <definedName name="konkurrenz">[1]Tabelle3!$K$2:$K$6</definedName>
    <definedName name="T_Shirt">[1]Tabelle3!$X$3:$X$12</definedName>
    <definedName name="wm">[1]Tabelle3!$M$1:$M$2</definedName>
    <definedName name="Zimmer">[1]Tabelle3!$P$2:$P$7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P10" i="3"/>
  <c r="P11" i="3"/>
  <c r="P12" i="3"/>
  <c r="P13" i="3"/>
  <c r="P14" i="3"/>
  <c r="P15" i="3"/>
  <c r="P16" i="3"/>
  <c r="R16" i="3" l="1"/>
  <c r="R14" i="3"/>
  <c r="R10" i="3"/>
  <c r="R11" i="3"/>
  <c r="R12" i="3"/>
  <c r="R15" i="3"/>
  <c r="R13" i="3"/>
  <c r="A13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S11" i="3"/>
  <c r="S12" i="3"/>
  <c r="S13" i="3"/>
  <c r="S14" i="3"/>
  <c r="S15" i="3"/>
  <c r="S16" i="3"/>
  <c r="B17" i="3"/>
  <c r="P17" i="3"/>
  <c r="Q17" i="3"/>
  <c r="S17" i="3"/>
  <c r="B18" i="3"/>
  <c r="P18" i="3"/>
  <c r="Q18" i="3"/>
  <c r="S18" i="3"/>
  <c r="B19" i="3"/>
  <c r="P19" i="3"/>
  <c r="Q19" i="3"/>
  <c r="S19" i="3"/>
  <c r="B20" i="3"/>
  <c r="P20" i="3"/>
  <c r="Q20" i="3"/>
  <c r="S20" i="3"/>
  <c r="B21" i="3"/>
  <c r="P21" i="3"/>
  <c r="Q21" i="3"/>
  <c r="S21" i="3"/>
  <c r="B22" i="3"/>
  <c r="P22" i="3"/>
  <c r="Q22" i="3"/>
  <c r="S22" i="3"/>
  <c r="B23" i="3"/>
  <c r="P23" i="3"/>
  <c r="Q23" i="3"/>
  <c r="S23" i="3"/>
  <c r="B24" i="3"/>
  <c r="P24" i="3"/>
  <c r="Q24" i="3"/>
  <c r="S24" i="3"/>
  <c r="B25" i="3"/>
  <c r="P25" i="3"/>
  <c r="Q25" i="3"/>
  <c r="S25" i="3"/>
  <c r="B26" i="3"/>
  <c r="P26" i="3"/>
  <c r="Q26" i="3"/>
  <c r="S26" i="3"/>
  <c r="B27" i="3"/>
  <c r="P27" i="3"/>
  <c r="Q27" i="3"/>
  <c r="S27" i="3"/>
  <c r="B28" i="3"/>
  <c r="P28" i="3"/>
  <c r="Q28" i="3"/>
  <c r="S28" i="3"/>
  <c r="B29" i="3"/>
  <c r="P29" i="3"/>
  <c r="Q29" i="3"/>
  <c r="S29" i="3"/>
  <c r="B30" i="3"/>
  <c r="P30" i="3"/>
  <c r="Q30" i="3"/>
  <c r="S30" i="3"/>
  <c r="B31" i="3"/>
  <c r="P31" i="3"/>
  <c r="Q31" i="3"/>
  <c r="S31" i="3"/>
  <c r="B32" i="3"/>
  <c r="P32" i="3"/>
  <c r="Q32" i="3"/>
  <c r="S32" i="3"/>
  <c r="B33" i="3"/>
  <c r="P33" i="3"/>
  <c r="Q33" i="3"/>
  <c r="S33" i="3"/>
  <c r="B34" i="3"/>
  <c r="P34" i="3"/>
  <c r="Q34" i="3"/>
  <c r="S34" i="3"/>
  <c r="B35" i="3"/>
  <c r="P35" i="3"/>
  <c r="Q35" i="3"/>
  <c r="S35" i="3"/>
  <c r="B36" i="3"/>
  <c r="P36" i="3"/>
  <c r="Q36" i="3"/>
  <c r="S36" i="3"/>
  <c r="B37" i="3"/>
  <c r="P37" i="3"/>
  <c r="Q37" i="3"/>
  <c r="S37" i="3"/>
  <c r="B38" i="3"/>
  <c r="P38" i="3"/>
  <c r="Q38" i="3"/>
  <c r="S38" i="3"/>
  <c r="B39" i="3"/>
  <c r="P39" i="3"/>
  <c r="Q39" i="3"/>
  <c r="S39" i="3"/>
  <c r="B40" i="3"/>
  <c r="P40" i="3"/>
  <c r="Q40" i="3"/>
  <c r="S40" i="3"/>
  <c r="B41" i="3"/>
  <c r="P41" i="3"/>
  <c r="Q41" i="3"/>
  <c r="S41" i="3"/>
  <c r="B42" i="3"/>
  <c r="P42" i="3"/>
  <c r="Q42" i="3"/>
  <c r="S42" i="3"/>
  <c r="B43" i="3"/>
  <c r="P43" i="3"/>
  <c r="Q43" i="3"/>
  <c r="S43" i="3"/>
  <c r="B44" i="3"/>
  <c r="P44" i="3"/>
  <c r="Q44" i="3"/>
  <c r="S44" i="3"/>
  <c r="B45" i="3"/>
  <c r="P45" i="3"/>
  <c r="Q45" i="3"/>
  <c r="S45" i="3"/>
  <c r="B46" i="3"/>
  <c r="P46" i="3"/>
  <c r="Q46" i="3"/>
  <c r="S46" i="3"/>
  <c r="B47" i="3"/>
  <c r="P47" i="3"/>
  <c r="Q47" i="3"/>
  <c r="S47" i="3"/>
  <c r="B48" i="3"/>
  <c r="P48" i="3"/>
  <c r="Q48" i="3"/>
  <c r="S48" i="3"/>
  <c r="B49" i="3"/>
  <c r="P49" i="3"/>
  <c r="Q49" i="3"/>
  <c r="S49" i="3"/>
  <c r="B50" i="3"/>
  <c r="P50" i="3"/>
  <c r="Q50" i="3"/>
  <c r="S50" i="3"/>
  <c r="B51" i="3"/>
  <c r="P51" i="3"/>
  <c r="Q51" i="3"/>
  <c r="S51" i="3"/>
  <c r="B52" i="3"/>
  <c r="P52" i="3"/>
  <c r="Q52" i="3"/>
  <c r="S52" i="3"/>
  <c r="B53" i="3"/>
  <c r="P53" i="3"/>
  <c r="Q53" i="3"/>
  <c r="S53" i="3"/>
  <c r="B54" i="3"/>
  <c r="P54" i="3"/>
  <c r="Q54" i="3"/>
  <c r="S54" i="3"/>
  <c r="B55" i="3"/>
  <c r="P55" i="3"/>
  <c r="Q55" i="3"/>
  <c r="S55" i="3"/>
  <c r="B56" i="3"/>
  <c r="P56" i="3"/>
  <c r="Q56" i="3"/>
  <c r="S56" i="3"/>
  <c r="B57" i="3"/>
  <c r="P57" i="3"/>
  <c r="Q57" i="3"/>
  <c r="S57" i="3"/>
  <c r="B58" i="3"/>
  <c r="P58" i="3"/>
  <c r="Q58" i="3"/>
  <c r="S58" i="3"/>
  <c r="B59" i="3"/>
  <c r="P59" i="3"/>
  <c r="Q59" i="3"/>
  <c r="S59" i="3"/>
  <c r="B60" i="3"/>
  <c r="P60" i="3"/>
  <c r="Q60" i="3"/>
  <c r="S60" i="3"/>
  <c r="B61" i="3"/>
  <c r="P61" i="3"/>
  <c r="Q61" i="3"/>
  <c r="S61" i="3"/>
  <c r="B62" i="3"/>
  <c r="P62" i="3"/>
  <c r="Q62" i="3"/>
  <c r="S62" i="3"/>
  <c r="B63" i="3"/>
  <c r="P63" i="3"/>
  <c r="Q63" i="3"/>
  <c r="S63" i="3"/>
  <c r="B64" i="3"/>
  <c r="P64" i="3"/>
  <c r="Q64" i="3"/>
  <c r="S64" i="3"/>
  <c r="B65" i="3"/>
  <c r="P65" i="3"/>
  <c r="Q65" i="3"/>
  <c r="S65" i="3"/>
  <c r="B66" i="3"/>
  <c r="P66" i="3"/>
  <c r="Q66" i="3"/>
  <c r="S66" i="3"/>
  <c r="B67" i="3"/>
  <c r="P67" i="3"/>
  <c r="Q67" i="3"/>
  <c r="S67" i="3"/>
  <c r="B68" i="3"/>
  <c r="P68" i="3"/>
  <c r="Q68" i="3"/>
  <c r="S68" i="3"/>
  <c r="B69" i="3"/>
  <c r="P69" i="3"/>
  <c r="Q69" i="3"/>
  <c r="S69" i="3"/>
  <c r="B70" i="3"/>
  <c r="P70" i="3"/>
  <c r="Q70" i="3"/>
  <c r="S70" i="3"/>
  <c r="B71" i="3"/>
  <c r="P71" i="3"/>
  <c r="Q71" i="3"/>
  <c r="S71" i="3"/>
  <c r="B72" i="3"/>
  <c r="P72" i="3"/>
  <c r="Q72" i="3"/>
  <c r="S72" i="3"/>
  <c r="B73" i="3"/>
  <c r="P73" i="3"/>
  <c r="Q73" i="3"/>
  <c r="S73" i="3"/>
  <c r="B74" i="3"/>
  <c r="P74" i="3"/>
  <c r="Q74" i="3"/>
  <c r="S74" i="3"/>
  <c r="B75" i="3"/>
  <c r="P75" i="3"/>
  <c r="Q75" i="3"/>
  <c r="S75" i="3"/>
  <c r="B76" i="3"/>
  <c r="P76" i="3"/>
  <c r="Q76" i="3"/>
  <c r="S76" i="3"/>
  <c r="B77" i="3"/>
  <c r="P77" i="3"/>
  <c r="Q77" i="3"/>
  <c r="S77" i="3"/>
  <c r="B78" i="3"/>
  <c r="P78" i="3"/>
  <c r="Q78" i="3"/>
  <c r="S78" i="3"/>
  <c r="B79" i="3"/>
  <c r="P79" i="3"/>
  <c r="Q79" i="3"/>
  <c r="S79" i="3"/>
  <c r="B80" i="3"/>
  <c r="P80" i="3"/>
  <c r="Q80" i="3"/>
  <c r="S80" i="3"/>
  <c r="B81" i="3"/>
  <c r="P81" i="3"/>
  <c r="Q81" i="3"/>
  <c r="S81" i="3"/>
  <c r="B82" i="3"/>
  <c r="P82" i="3"/>
  <c r="Q82" i="3"/>
  <c r="S82" i="3"/>
  <c r="B83" i="3"/>
  <c r="P83" i="3"/>
  <c r="Q83" i="3"/>
  <c r="S83" i="3"/>
  <c r="B84" i="3"/>
  <c r="P84" i="3"/>
  <c r="Q84" i="3"/>
  <c r="S84" i="3"/>
  <c r="B85" i="3"/>
  <c r="P85" i="3"/>
  <c r="Q85" i="3"/>
  <c r="S85" i="3"/>
  <c r="B86" i="3"/>
  <c r="P86" i="3"/>
  <c r="Q86" i="3"/>
  <c r="S86" i="3"/>
  <c r="B87" i="3"/>
  <c r="P87" i="3"/>
  <c r="Q87" i="3"/>
  <c r="S87" i="3"/>
  <c r="B88" i="3"/>
  <c r="P88" i="3"/>
  <c r="Q88" i="3"/>
  <c r="S88" i="3"/>
  <c r="B89" i="3"/>
  <c r="P89" i="3"/>
  <c r="Q89" i="3"/>
  <c r="S89" i="3"/>
  <c r="B90" i="3"/>
  <c r="P90" i="3"/>
  <c r="Q90" i="3"/>
  <c r="S90" i="3"/>
  <c r="B91" i="3"/>
  <c r="P91" i="3"/>
  <c r="Q91" i="3"/>
  <c r="S91" i="3"/>
  <c r="B92" i="3"/>
  <c r="P92" i="3"/>
  <c r="Q92" i="3"/>
  <c r="S92" i="3"/>
  <c r="B93" i="3"/>
  <c r="P93" i="3"/>
  <c r="Q93" i="3"/>
  <c r="S93" i="3"/>
  <c r="B94" i="3"/>
  <c r="P94" i="3"/>
  <c r="Q94" i="3"/>
  <c r="S94" i="3"/>
  <c r="B95" i="3"/>
  <c r="P95" i="3"/>
  <c r="Q95" i="3"/>
  <c r="S95" i="3"/>
  <c r="B96" i="3"/>
  <c r="P96" i="3"/>
  <c r="Q96" i="3"/>
  <c r="S96" i="3"/>
  <c r="B97" i="3"/>
  <c r="P97" i="3"/>
  <c r="Q97" i="3"/>
  <c r="S97" i="3"/>
  <c r="B98" i="3"/>
  <c r="P98" i="3"/>
  <c r="Q98" i="3"/>
  <c r="S98" i="3"/>
  <c r="B99" i="3"/>
  <c r="P99" i="3"/>
  <c r="Q99" i="3"/>
  <c r="S99" i="3"/>
  <c r="B100" i="3"/>
  <c r="P100" i="3"/>
  <c r="Q100" i="3"/>
  <c r="S100" i="3"/>
  <c r="B101" i="3"/>
  <c r="P101" i="3"/>
  <c r="Q101" i="3"/>
  <c r="S101" i="3"/>
  <c r="B102" i="3"/>
  <c r="P102" i="3"/>
  <c r="Q102" i="3"/>
  <c r="S102" i="3"/>
  <c r="B103" i="3"/>
  <c r="P103" i="3"/>
  <c r="Q103" i="3"/>
  <c r="S103" i="3"/>
  <c r="B104" i="3"/>
  <c r="P104" i="3"/>
  <c r="Q104" i="3"/>
  <c r="S104" i="3"/>
  <c r="B105" i="3"/>
  <c r="P105" i="3"/>
  <c r="Q105" i="3"/>
  <c r="S105" i="3"/>
  <c r="B106" i="3"/>
  <c r="P106" i="3"/>
  <c r="Q106" i="3"/>
  <c r="S106" i="3"/>
  <c r="B107" i="3"/>
  <c r="P107" i="3"/>
  <c r="Q107" i="3"/>
  <c r="S107" i="3"/>
  <c r="B108" i="3"/>
  <c r="P108" i="3"/>
  <c r="Q108" i="3"/>
  <c r="S108" i="3"/>
  <c r="B109" i="3"/>
  <c r="P109" i="3"/>
  <c r="Q109" i="3"/>
  <c r="S109" i="3"/>
  <c r="B110" i="3"/>
  <c r="P110" i="3"/>
  <c r="Q110" i="3"/>
  <c r="S110" i="3"/>
  <c r="S10" i="3"/>
  <c r="I1" i="3"/>
  <c r="R110" i="3" l="1"/>
  <c r="R108" i="3"/>
  <c r="R107" i="3"/>
  <c r="R106" i="3"/>
  <c r="R104" i="3"/>
  <c r="R103" i="3"/>
  <c r="R102" i="3"/>
  <c r="R100" i="3"/>
  <c r="R99" i="3"/>
  <c r="R98" i="3"/>
  <c r="R96" i="3"/>
  <c r="R95" i="3"/>
  <c r="R94" i="3"/>
  <c r="R92" i="3"/>
  <c r="R91" i="3"/>
  <c r="R90" i="3"/>
  <c r="R88" i="3"/>
  <c r="R87" i="3"/>
  <c r="R86" i="3"/>
  <c r="R84" i="3"/>
  <c r="R83" i="3"/>
  <c r="R82" i="3"/>
  <c r="R80" i="3"/>
  <c r="R79" i="3"/>
  <c r="R78" i="3"/>
  <c r="R76" i="3"/>
  <c r="R75" i="3"/>
  <c r="R74" i="3"/>
  <c r="R72" i="3"/>
  <c r="R71" i="3"/>
  <c r="R70" i="3"/>
  <c r="R68" i="3"/>
  <c r="R67" i="3"/>
  <c r="R66" i="3"/>
  <c r="R64" i="3"/>
  <c r="R63" i="3"/>
  <c r="R62" i="3"/>
  <c r="R60" i="3"/>
  <c r="R59" i="3"/>
  <c r="R58" i="3"/>
  <c r="R56" i="3"/>
  <c r="R55" i="3"/>
  <c r="R54" i="3"/>
  <c r="R52" i="3"/>
  <c r="R51" i="3"/>
  <c r="R50" i="3"/>
  <c r="R48" i="3"/>
  <c r="R47" i="3"/>
  <c r="R46" i="3"/>
  <c r="R44" i="3"/>
  <c r="R43" i="3"/>
  <c r="R42" i="3"/>
  <c r="R40" i="3"/>
  <c r="R39" i="3"/>
  <c r="R38" i="3"/>
  <c r="R36" i="3"/>
  <c r="R35" i="3"/>
  <c r="R34" i="3"/>
  <c r="R32" i="3"/>
  <c r="R31" i="3"/>
  <c r="R30" i="3"/>
  <c r="R28" i="3"/>
  <c r="R27" i="3"/>
  <c r="R26" i="3"/>
  <c r="R24" i="3"/>
  <c r="R23" i="3"/>
  <c r="R22" i="3"/>
  <c r="R20" i="3"/>
  <c r="R19" i="3"/>
  <c r="R18" i="3"/>
  <c r="R109" i="3"/>
  <c r="R101" i="3"/>
  <c r="R93" i="3"/>
  <c r="R85" i="3"/>
  <c r="R77" i="3"/>
  <c r="R69" i="3"/>
  <c r="R61" i="3"/>
  <c r="R53" i="3"/>
  <c r="R45" i="3"/>
  <c r="R37" i="3"/>
  <c r="R29" i="3"/>
  <c r="R21" i="3"/>
  <c r="R105" i="3"/>
  <c r="R97" i="3"/>
  <c r="R89" i="3"/>
  <c r="R81" i="3"/>
  <c r="R73" i="3"/>
  <c r="R65" i="3"/>
  <c r="R57" i="3"/>
  <c r="R49" i="3"/>
  <c r="R41" i="3"/>
  <c r="R33" i="3"/>
  <c r="R25" i="3"/>
  <c r="R17" i="3"/>
  <c r="I3" i="3"/>
  <c r="C6" i="3"/>
  <c r="B7" i="3"/>
  <c r="B5" i="3"/>
  <c r="C4" i="3"/>
  <c r="C3" i="3"/>
  <c r="C5" i="3"/>
  <c r="B3" i="3"/>
  <c r="C7" i="3"/>
  <c r="B4" i="3"/>
  <c r="B6" i="3"/>
  <c r="D7" i="3" l="1"/>
  <c r="D4" i="3"/>
  <c r="D5" i="3"/>
  <c r="D3" i="3"/>
  <c r="D6" i="3"/>
  <c r="R9" i="3"/>
  <c r="F2" i="3" l="1"/>
  <c r="I2" i="3" s="1"/>
  <c r="I4" i="3" s="1"/>
  <c r="F1" i="3"/>
</calcChain>
</file>

<file path=xl/sharedStrings.xml><?xml version="1.0" encoding="utf-8"?>
<sst xmlns="http://schemas.openxmlformats.org/spreadsheetml/2006/main" count="132" uniqueCount="99">
  <si>
    <t>Meldedatei zu den</t>
  </si>
  <si>
    <t>bitte die gelben Felder ausfüllen</t>
  </si>
  <si>
    <t>Landesverband - Nummer</t>
  </si>
  <si>
    <t xml:space="preserve"> </t>
  </si>
  <si>
    <t>Delegationsleiter</t>
  </si>
  <si>
    <t>Vorname Name</t>
  </si>
  <si>
    <t>Telefon</t>
  </si>
  <si>
    <t>Email</t>
  </si>
  <si>
    <t>wer meldet und kann Rückfragen beantworten?</t>
  </si>
  <si>
    <t>Für die spielenden Teilnehmer wird der Spielerpass als Legitimation anerkannt.</t>
  </si>
  <si>
    <t>Gelbe Felder sind auszufüllen.</t>
  </si>
  <si>
    <t>In der Tabelle "Angaben" sind die auszufüllenden Felder selbsterklärend</t>
  </si>
  <si>
    <t>Wenn Daten aus anderen Tabellen mittels Kopierbefehl eingefügt werden sollen, bitte nur die Werte einfügen!</t>
  </si>
  <si>
    <t>lfd. Nummer</t>
  </si>
  <si>
    <t>wird in der Tabelle automatisch vergeben</t>
  </si>
  <si>
    <t>LV</t>
  </si>
  <si>
    <t>wird aus der Tabelle der Angaben übernommen</t>
  </si>
  <si>
    <t>Spieler</t>
  </si>
  <si>
    <t>Für den aktiven Spieler in der Auswahl "ja" übernehmen. Betreuer bitte "nein" angeben.</t>
  </si>
  <si>
    <t>Name</t>
  </si>
  <si>
    <t>selbsterklärend</t>
  </si>
  <si>
    <t>Vorname</t>
  </si>
  <si>
    <t>Geburtsdatum</t>
  </si>
  <si>
    <t>selbsterklärend. Auch Betreuer geben bitte das Geburtsdatum preis, da Jugendherbergen eine Anmeldung fordern. Daher auch die PLZ angeben.</t>
  </si>
  <si>
    <t>Mitglieds nummer</t>
  </si>
  <si>
    <t>bitte die 6-stellige Einzelnummer eingeben</t>
  </si>
  <si>
    <r>
      <rPr>
        <b/>
        <sz val="16"/>
        <color indexed="8"/>
        <rFont val="Arial"/>
        <family val="2"/>
      </rPr>
      <t>♂  ♀</t>
    </r>
    <r>
      <rPr>
        <b/>
        <sz val="16"/>
        <color indexed="8"/>
        <rFont val="Calibri"/>
        <family val="2"/>
      </rPr>
      <t xml:space="preserve"> </t>
    </r>
  </si>
  <si>
    <t>Geschlecht - "w" für weiblich und "m" für männlich eingeben. Im Zusammenhang mit der Konkurrenz wird die Teilnehmerzahl in der o.a. Zahlinformation angezeigt.</t>
  </si>
  <si>
    <t>VG Nummer</t>
  </si>
  <si>
    <t>Bitte eintragen. Es erleichtert die Zuordnungen zur Ranglistenerstellung!</t>
  </si>
  <si>
    <t>Vereinnummer</t>
  </si>
  <si>
    <t>Verein</t>
  </si>
  <si>
    <t>PLZ</t>
  </si>
  <si>
    <t>Bitte die Postleitzahl des Spielerwohnortes eintragen. Ohne Angabe kein Fahrkostenzuschuss.</t>
  </si>
  <si>
    <t>T-Shirtgröße</t>
  </si>
  <si>
    <t>Bitte hier aus dem Auswahlfeld die Größe anklicken.</t>
  </si>
  <si>
    <t>Konkurrenz oder Betreuer</t>
  </si>
  <si>
    <t>Für Spieler bitte die gewünschte Konkurrenz eingeben, sonst "Betreuer" oder "Begleiter". Im Zusammenhang mit dem Geschlecht wird die Teilnehmerzahl in der o.a. Zahlinformation angezeigt.</t>
  </si>
  <si>
    <t>Zimmerwunsch</t>
  </si>
  <si>
    <t>Teilnehmer nächtigen generell im Mehrbettzimmer. Wünsche der Betreuer nach Einzel-oder Doppelzimmern werden nach Zahlungseingang und Verfügbarkeit berücksichtig.</t>
  </si>
  <si>
    <t>Startgeld</t>
  </si>
  <si>
    <t>nach Ausschreibung</t>
  </si>
  <si>
    <t>Kost und Logis</t>
  </si>
  <si>
    <t>Verpflegung</t>
  </si>
  <si>
    <t>nach Ausschreibung, ersatzweise am Spielort.</t>
  </si>
  <si>
    <t>Gesamt</t>
  </si>
  <si>
    <t>werden berechnet</t>
  </si>
  <si>
    <t>Bemerkungen</t>
  </si>
  <si>
    <t>Platz für eigene Notizen</t>
  </si>
  <si>
    <t>IBAN</t>
  </si>
  <si>
    <t>DE58830654080501605305</t>
  </si>
  <si>
    <t>Datei speichern</t>
  </si>
  <si>
    <t>Bitte beim speichern im Dateinamen die beiden "XX" mit der Nummer des LV ersetzen. Dann kann die Datei per Email versandt werden.</t>
  </si>
  <si>
    <t>Vereins Nummer</t>
  </si>
  <si>
    <t>T-Shirt Größe</t>
  </si>
  <si>
    <t>Startgeld und Soli</t>
  </si>
  <si>
    <t>verkettung Geschlecht und Konkurrenz</t>
  </si>
  <si>
    <t>ja</t>
  </si>
  <si>
    <t>m</t>
  </si>
  <si>
    <t>Jugend</t>
  </si>
  <si>
    <t>Mehrbett</t>
  </si>
  <si>
    <t>w</t>
  </si>
  <si>
    <t>Schüler</t>
  </si>
  <si>
    <t>nein</t>
  </si>
  <si>
    <t>Betreuer</t>
  </si>
  <si>
    <t>EZ</t>
  </si>
  <si>
    <t>DZ</t>
  </si>
  <si>
    <t>Preisliste</t>
  </si>
  <si>
    <t>extern</t>
  </si>
  <si>
    <t>Begleitperson</t>
  </si>
  <si>
    <t>Kategorie</t>
  </si>
  <si>
    <t>Kosten in €</t>
  </si>
  <si>
    <t>-</t>
  </si>
  <si>
    <t>Anzahl der Meldungen</t>
  </si>
  <si>
    <t>weiblich</t>
  </si>
  <si>
    <t>männlich</t>
  </si>
  <si>
    <t>Summe</t>
  </si>
  <si>
    <t>Bambini</t>
  </si>
  <si>
    <t>Begleitung</t>
  </si>
  <si>
    <t>davon Spieler</t>
  </si>
  <si>
    <t>Gesamtkosten LV</t>
  </si>
  <si>
    <t>Kost/Logis</t>
  </si>
  <si>
    <t>S</t>
  </si>
  <si>
    <t>Geschlecht</t>
  </si>
  <si>
    <t>T-Shirt</t>
  </si>
  <si>
    <t>Konkurrenz</t>
  </si>
  <si>
    <t>Dropdowns</t>
  </si>
  <si>
    <t>Begleiter</t>
  </si>
  <si>
    <t>XS</t>
  </si>
  <si>
    <t>M</t>
  </si>
  <si>
    <t>L</t>
  </si>
  <si>
    <t>XL</t>
  </si>
  <si>
    <t>XXL</t>
  </si>
  <si>
    <t>XXXL</t>
  </si>
  <si>
    <t>152/164</t>
  </si>
  <si>
    <t>MZ (Betreuer, auch DZ ohne Du)</t>
  </si>
  <si>
    <t>29. DSJM  - JH Magdeburg 03. - 06.06.2022</t>
  </si>
  <si>
    <t>Deutschen Schüler - und Jugendmeisterschaften 2022</t>
  </si>
  <si>
    <t>JH Magdeburg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</si>
</sst>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0#"/>
    <numFmt numFmtId="165" formatCode="_-* #,##0.00\ [$€-407]_-;\-* #,##0.00\ [$€-407]_-;_-* &quot;-&quot;??\ [$€-407]_-;_-@_-"/>
    <numFmt numFmtId="166" formatCode="00"/>
    <numFmt numFmtId="167" formatCode="000"/>
    <numFmt numFmtId="168" formatCode="000\ 000"/>
    <numFmt numFmtId="169" formatCode="00\ 000"/>
    <numFmt numFmtId="170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ourier New"/>
      <family val="3"/>
    </font>
    <font>
      <sz val="14"/>
      <color theme="1"/>
      <name val="Courier"/>
      <family val="3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36"/>
      <color rgb="FFC00000"/>
      <name val="Arial"/>
      <family val="2"/>
    </font>
    <font>
      <b/>
      <sz val="2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Protection="1">
      <protection hidden="1"/>
    </xf>
    <xf numFmtId="164" fontId="5" fillId="2" borderId="0" xfId="0" applyNumberFormat="1" applyFont="1" applyFill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2" borderId="1" xfId="0" applyFont="1" applyFill="1" applyBorder="1" applyAlignment="1" applyProtection="1">
      <alignment horizontal="left"/>
      <protection locked="0" hidden="1"/>
    </xf>
    <xf numFmtId="49" fontId="11" fillId="2" borderId="1" xfId="0" applyNumberFormat="1" applyFont="1" applyFill="1" applyBorder="1" applyProtection="1">
      <protection locked="0" hidden="1"/>
    </xf>
    <xf numFmtId="0" fontId="16" fillId="0" borderId="0" xfId="0" applyFont="1"/>
    <xf numFmtId="0" fontId="2" fillId="0" borderId="0" xfId="0" applyFont="1"/>
    <xf numFmtId="165" fontId="2" fillId="0" borderId="0" xfId="0" applyNumberFormat="1" applyFont="1" applyAlignment="1" applyProtection="1">
      <alignment vertical="center" wrapText="1"/>
      <protection hidden="1"/>
    </xf>
    <xf numFmtId="165" fontId="18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locked="0" hidden="1"/>
    </xf>
    <xf numFmtId="0" fontId="0" fillId="2" borderId="8" xfId="0" applyFill="1" applyBorder="1" applyProtection="1">
      <protection locked="0" hidden="1"/>
    </xf>
    <xf numFmtId="166" fontId="0" fillId="2" borderId="8" xfId="0" applyNumberFormat="1" applyFill="1" applyBorder="1" applyAlignment="1" applyProtection="1">
      <alignment horizontal="center"/>
      <protection locked="0" hidden="1"/>
    </xf>
    <xf numFmtId="167" fontId="0" fillId="2" borderId="8" xfId="0" applyNumberFormat="1" applyFill="1" applyBorder="1" applyAlignment="1" applyProtection="1">
      <alignment horizontal="center"/>
      <protection locked="0" hidden="1"/>
    </xf>
    <xf numFmtId="168" fontId="0" fillId="2" borderId="8" xfId="0" applyNumberFormat="1" applyFill="1" applyBorder="1" applyAlignment="1" applyProtection="1">
      <alignment horizontal="center"/>
      <protection locked="0" hidden="1"/>
    </xf>
    <xf numFmtId="165" fontId="0" fillId="2" borderId="8" xfId="0" applyNumberFormat="1" applyFill="1" applyBorder="1" applyAlignment="1" applyProtection="1">
      <alignment horizontal="center" vertical="center"/>
      <protection locked="0" hidden="1"/>
    </xf>
    <xf numFmtId="169" fontId="0" fillId="2" borderId="8" xfId="0" applyNumberFormat="1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Protection="1">
      <protection locked="0" hidden="1"/>
    </xf>
    <xf numFmtId="0" fontId="0" fillId="0" borderId="11" xfId="0" applyBorder="1" applyAlignment="1" applyProtection="1">
      <alignment horizontal="center"/>
      <protection hidden="1"/>
    </xf>
    <xf numFmtId="0" fontId="22" fillId="0" borderId="0" xfId="0" applyFont="1"/>
    <xf numFmtId="0" fontId="23" fillId="0" borderId="0" xfId="0" applyFont="1"/>
    <xf numFmtId="170" fontId="0" fillId="0" borderId="0" xfId="0" applyNumberFormat="1"/>
    <xf numFmtId="170" fontId="0" fillId="0" borderId="0" xfId="0" quotePrefix="1" applyNumberFormat="1" applyAlignment="1">
      <alignment horizontal="right"/>
    </xf>
    <xf numFmtId="0" fontId="0" fillId="2" borderId="8" xfId="0" applyFill="1" applyBorder="1" applyAlignment="1" applyProtection="1">
      <alignment horizontal="center"/>
      <protection locked="0"/>
    </xf>
    <xf numFmtId="165" fontId="3" fillId="0" borderId="14" xfId="0" applyNumberFormat="1" applyFont="1" applyBorder="1" applyAlignment="1" applyProtection="1">
      <alignment horizontal="center" vertical="center"/>
      <protection locked="0" hidden="1"/>
    </xf>
    <xf numFmtId="165" fontId="2" fillId="0" borderId="12" xfId="0" applyNumberFormat="1" applyFont="1" applyBorder="1" applyAlignment="1" applyProtection="1">
      <alignment horizontal="center" vertical="center" wrapText="1"/>
      <protection hidden="1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9" xfId="0" applyBorder="1" applyProtection="1">
      <protection hidden="1"/>
    </xf>
    <xf numFmtId="44" fontId="0" fillId="0" borderId="0" xfId="0" applyNumberFormat="1"/>
    <xf numFmtId="44" fontId="2" fillId="0" borderId="0" xfId="0" applyNumberFormat="1" applyFont="1"/>
    <xf numFmtId="44" fontId="0" fillId="0" borderId="8" xfId="0" applyNumberFormat="1" applyBorder="1" applyAlignment="1" applyProtection="1">
      <alignment horizontal="center"/>
      <protection hidden="1"/>
    </xf>
    <xf numFmtId="44" fontId="1" fillId="0" borderId="8" xfId="1" applyBorder="1" applyAlignment="1" applyProtection="1">
      <alignment horizontal="center" vertical="center"/>
      <protection hidden="1"/>
    </xf>
    <xf numFmtId="44" fontId="0" fillId="0" borderId="9" xfId="0" applyNumberFormat="1" applyBorder="1" applyProtection="1">
      <protection hidden="1"/>
    </xf>
    <xf numFmtId="14" fontId="0" fillId="2" borderId="8" xfId="0" applyNumberFormat="1" applyFill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0" xfId="0" applyNumberFormat="1" applyFont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49" fontId="11" fillId="2" borderId="2" xfId="0" applyNumberFormat="1" applyFont="1" applyFill="1" applyBorder="1" applyAlignment="1" applyProtection="1">
      <alignment horizontal="left"/>
      <protection locked="0" hidden="1"/>
    </xf>
    <xf numFmtId="49" fontId="11" fillId="2" borderId="3" xfId="0" applyNumberFormat="1" applyFont="1" applyFill="1" applyBorder="1" applyAlignment="1" applyProtection="1">
      <alignment horizontal="left"/>
      <protection locked="0" hidden="1"/>
    </xf>
    <xf numFmtId="0" fontId="13" fillId="2" borderId="2" xfId="2" applyFont="1" applyFill="1" applyBorder="1" applyAlignment="1" applyProtection="1">
      <alignment horizontal="left"/>
      <protection locked="0" hidden="1"/>
    </xf>
    <xf numFmtId="0" fontId="13" fillId="2" borderId="4" xfId="2" applyFont="1" applyFill="1" applyBorder="1" applyAlignment="1" applyProtection="1">
      <alignment horizontal="left"/>
      <protection locked="0" hidden="1"/>
    </xf>
    <xf numFmtId="0" fontId="13" fillId="2" borderId="3" xfId="2" applyFont="1" applyFill="1" applyBorder="1" applyAlignment="1" applyProtection="1">
      <alignment horizontal="left"/>
      <protection locked="0" hidden="1"/>
    </xf>
    <xf numFmtId="0" fontId="21" fillId="0" borderId="7" xfId="0" applyFont="1" applyBorder="1" applyAlignment="1" applyProtection="1">
      <alignment horizontal="center" vertical="top" wrapText="1"/>
      <protection hidden="1"/>
    </xf>
    <xf numFmtId="0" fontId="16" fillId="0" borderId="7" xfId="0" applyFont="1" applyBorder="1" applyAlignment="1" applyProtection="1">
      <alignment horizontal="center" vertical="top" wrapText="1"/>
      <protection hidden="1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  <protection locked="0" hidden="1"/>
    </xf>
    <xf numFmtId="165" fontId="2" fillId="0" borderId="18" xfId="0" applyNumberFormat="1" applyFont="1" applyBorder="1" applyAlignment="1" applyProtection="1">
      <alignment horizontal="center" vertical="center" wrapText="1"/>
      <protection hidden="1"/>
    </xf>
    <xf numFmtId="165" fontId="2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65" fontId="18" fillId="0" borderId="17" xfId="0" applyNumberFormat="1" applyFont="1" applyBorder="1" applyAlignment="1" applyProtection="1">
      <alignment horizontal="center" vertical="center" wrapText="1"/>
      <protection hidden="1"/>
    </xf>
  </cellXfs>
  <cellStyles count="3">
    <cellStyle name="Link" xfId="2" builtinId="8"/>
    <cellStyle name="Standard" xfId="0" builtinId="0"/>
    <cellStyle name="Währung" xfId="1" builtin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788671</xdr:colOff>
      <xdr:row>0</xdr:row>
      <xdr:rowOff>0</xdr:rowOff>
    </xdr:from>
    <xdr:to>
      <xdr:col>15</xdr:col>
      <xdr:colOff>590550</xdr:colOff>
      <xdr:row>5</xdr:row>
      <xdr:rowOff>135255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3CF33DB-5EAA-49E9-B82D-8CFFEDD67E26}"/>
            </a:ext>
          </a:extLst>
        </xdr:cNvPr>
        <xdr:cNvSpPr txBox="1"/>
      </xdr:nvSpPr>
      <xdr:spPr>
        <a:xfrm>
          <a:off x="8187691" y="0"/>
          <a:ext cx="4762499" cy="1049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rgbClr val="FF0000"/>
              </a:solidFill>
            </a:rPr>
            <a:t>Einzahlungen bitte nur vom zuständigen Landesverband! </a:t>
          </a:r>
        </a:p>
        <a:p>
          <a:pPr algn="ctr"/>
          <a:r>
            <a:rPr lang="de-DE" sz="1100"/>
            <a:t>Kontoverbindung:    -</a:t>
          </a:r>
          <a:r>
            <a:rPr lang="de-DE" sz="1100" baseline="0"/>
            <a:t> </a:t>
          </a:r>
          <a:r>
            <a:rPr lang="de-DE" sz="1100"/>
            <a:t>DSkV - </a:t>
          </a:r>
        </a:p>
        <a:p>
          <a:pPr algn="ctr"/>
          <a:endParaRPr lang="de-DE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ctr"/>
          <a:r>
            <a:rPr lang="de-DE" sz="1600">
              <a:latin typeface="Courier New" panose="02070309020205020404" pitchFamily="49" charset="0"/>
              <a:cs typeface="Courier New" panose="02070309020205020404" pitchFamily="49" charset="0"/>
            </a:rPr>
            <a:t>IBAN - DE 5883 0654 0805 0160 5305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lph-Christian\Downloads\Meldeformular_DSJM_2018_LVNr_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ngaben"/>
      <sheetName val="Meldungen"/>
      <sheetName val="Tabelle3"/>
    </sheetNames>
    <sheetDataSet>
      <sheetData sheetId="0"/>
      <sheetData sheetId="1"/>
      <sheetData sheetId="2"/>
      <sheetData sheetId="3">
        <row r="1">
          <cell r="M1" t="str">
            <v>w</v>
          </cell>
          <cell r="N1" t="str">
            <v>ja</v>
          </cell>
        </row>
        <row r="2">
          <cell r="K2" t="str">
            <v>Bambini</v>
          </cell>
          <cell r="M2" t="str">
            <v>m</v>
          </cell>
          <cell r="N2" t="str">
            <v>nein</v>
          </cell>
          <cell r="P2" t="str">
            <v>Mehrbett</v>
          </cell>
        </row>
        <row r="3">
          <cell r="K3" t="str">
            <v>Schüler</v>
          </cell>
          <cell r="P3" t="str">
            <v>EZ</v>
          </cell>
        </row>
        <row r="4">
          <cell r="K4" t="str">
            <v>Jugend</v>
          </cell>
          <cell r="P4" t="str">
            <v>DZ</v>
          </cell>
          <cell r="X4" t="str">
            <v>134/146</v>
          </cell>
        </row>
        <row r="5">
          <cell r="K5" t="str">
            <v>Betreuer</v>
          </cell>
          <cell r="P5" t="str">
            <v>MZ (Betreuer)</v>
          </cell>
          <cell r="X5" t="str">
            <v>152/164</v>
          </cell>
        </row>
        <row r="6">
          <cell r="K6" t="str">
            <v>Begleitung</v>
          </cell>
          <cell r="P6" t="str">
            <v>extern</v>
          </cell>
          <cell r="X6" t="str">
            <v>XS</v>
          </cell>
        </row>
        <row r="7">
          <cell r="P7" t="str">
            <v>Beleitperson</v>
          </cell>
          <cell r="X7" t="str">
            <v>S</v>
          </cell>
        </row>
        <row r="8">
          <cell r="X8" t="str">
            <v>M</v>
          </cell>
        </row>
        <row r="9">
          <cell r="X9" t="str">
            <v>L</v>
          </cell>
        </row>
        <row r="10">
          <cell r="X10" t="str">
            <v>XL</v>
          </cell>
        </row>
        <row r="11">
          <cell r="X11" t="str">
            <v>XXL</v>
          </cell>
        </row>
        <row r="12">
          <cell r="X12" t="str">
            <v>XXXL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showGridLines="0" tabSelected="1" workbookViewId="0">
      <selection activeCell="B4" sqref="B4"/>
    </sheetView>
  </sheetViews>
  <sheetFormatPr baseColWidth="10" defaultRowHeight="14.4" x14ac:dyDescent="0.3"/>
  <cols>
    <col min="1" max="1" width="30.33203125" customWidth="1"/>
    <col min="2" max="2" width="175.5546875" bestFit="1" customWidth="1"/>
  </cols>
  <sheetData>
    <row r="1" spans="1:2" ht="15" thickBot="1" x14ac:dyDescent="0.35"/>
    <row r="2" spans="1:2" ht="36" customHeight="1" thickBot="1" x14ac:dyDescent="0.35">
      <c r="A2" s="42" t="s">
        <v>96</v>
      </c>
      <c r="B2" s="43"/>
    </row>
    <row r="3" spans="1:2" x14ac:dyDescent="0.3">
      <c r="A3" s="44" t="s">
        <v>9</v>
      </c>
      <c r="B3" s="44"/>
    </row>
    <row r="4" spans="1:2" ht="21" x14ac:dyDescent="0.4">
      <c r="A4" s="9"/>
    </row>
    <row r="5" spans="1:2" x14ac:dyDescent="0.3">
      <c r="A5" s="10" t="s">
        <v>10</v>
      </c>
    </row>
    <row r="6" spans="1:2" x14ac:dyDescent="0.3">
      <c r="A6" s="45" t="s">
        <v>11</v>
      </c>
      <c r="B6" s="45"/>
    </row>
    <row r="7" spans="1:2" ht="36.6" x14ac:dyDescent="0.3">
      <c r="A7" s="46" t="s">
        <v>12</v>
      </c>
      <c r="B7" s="46"/>
    </row>
    <row r="9" spans="1:2" x14ac:dyDescent="0.3">
      <c r="A9" s="11" t="s">
        <v>13</v>
      </c>
      <c r="B9" t="s">
        <v>14</v>
      </c>
    </row>
    <row r="10" spans="1:2" x14ac:dyDescent="0.3">
      <c r="A10" s="11" t="s">
        <v>15</v>
      </c>
      <c r="B10" t="s">
        <v>16</v>
      </c>
    </row>
    <row r="11" spans="1:2" x14ac:dyDescent="0.3">
      <c r="A11" s="11" t="s">
        <v>17</v>
      </c>
      <c r="B11" t="s">
        <v>18</v>
      </c>
    </row>
    <row r="12" spans="1:2" x14ac:dyDescent="0.3">
      <c r="A12" s="11" t="s">
        <v>19</v>
      </c>
      <c r="B12" t="s">
        <v>20</v>
      </c>
    </row>
    <row r="13" spans="1:2" x14ac:dyDescent="0.3">
      <c r="A13" s="11" t="s">
        <v>21</v>
      </c>
      <c r="B13" t="s">
        <v>20</v>
      </c>
    </row>
    <row r="14" spans="1:2" x14ac:dyDescent="0.3">
      <c r="A14" s="11" t="s">
        <v>22</v>
      </c>
      <c r="B14" t="s">
        <v>23</v>
      </c>
    </row>
    <row r="15" spans="1:2" x14ac:dyDescent="0.3">
      <c r="A15" s="11" t="s">
        <v>24</v>
      </c>
      <c r="B15" t="s">
        <v>25</v>
      </c>
    </row>
    <row r="16" spans="1:2" ht="21" x14ac:dyDescent="0.3">
      <c r="A16" s="12" t="s">
        <v>26</v>
      </c>
      <c r="B16" t="s">
        <v>27</v>
      </c>
    </row>
    <row r="17" spans="1:2" x14ac:dyDescent="0.3">
      <c r="A17" s="11" t="s">
        <v>28</v>
      </c>
      <c r="B17" t="s">
        <v>29</v>
      </c>
    </row>
    <row r="18" spans="1:2" x14ac:dyDescent="0.3">
      <c r="A18" s="11" t="s">
        <v>30</v>
      </c>
      <c r="B18" t="s">
        <v>29</v>
      </c>
    </row>
    <row r="19" spans="1:2" x14ac:dyDescent="0.3">
      <c r="A19" s="11" t="s">
        <v>31</v>
      </c>
      <c r="B19" t="s">
        <v>20</v>
      </c>
    </row>
    <row r="20" spans="1:2" x14ac:dyDescent="0.3">
      <c r="A20" s="11" t="s">
        <v>32</v>
      </c>
      <c r="B20" t="s">
        <v>33</v>
      </c>
    </row>
    <row r="21" spans="1:2" x14ac:dyDescent="0.3">
      <c r="A21" s="11" t="s">
        <v>34</v>
      </c>
      <c r="B21" t="s">
        <v>35</v>
      </c>
    </row>
    <row r="22" spans="1:2" x14ac:dyDescent="0.3">
      <c r="A22" s="11" t="s">
        <v>36</v>
      </c>
      <c r="B22" t="s">
        <v>37</v>
      </c>
    </row>
    <row r="23" spans="1:2" x14ac:dyDescent="0.3">
      <c r="A23" s="11" t="s">
        <v>38</v>
      </c>
      <c r="B23" t="s">
        <v>39</v>
      </c>
    </row>
    <row r="24" spans="1:2" x14ac:dyDescent="0.3">
      <c r="A24" s="11" t="s">
        <v>40</v>
      </c>
      <c r="B24" t="s">
        <v>41</v>
      </c>
    </row>
    <row r="25" spans="1:2" x14ac:dyDescent="0.3">
      <c r="A25" s="11" t="s">
        <v>42</v>
      </c>
      <c r="B25" t="s">
        <v>41</v>
      </c>
    </row>
    <row r="26" spans="1:2" x14ac:dyDescent="0.3">
      <c r="A26" s="11" t="s">
        <v>43</v>
      </c>
      <c r="B26" t="s">
        <v>44</v>
      </c>
    </row>
    <row r="27" spans="1:2" x14ac:dyDescent="0.3">
      <c r="A27" s="11" t="s">
        <v>45</v>
      </c>
      <c r="B27" t="s">
        <v>46</v>
      </c>
    </row>
    <row r="28" spans="1:2" x14ac:dyDescent="0.3">
      <c r="A28" s="11" t="s">
        <v>47</v>
      </c>
      <c r="B28" t="s">
        <v>48</v>
      </c>
    </row>
    <row r="29" spans="1:2" x14ac:dyDescent="0.3">
      <c r="A29" s="11" t="s">
        <v>49</v>
      </c>
      <c r="B29" t="s">
        <v>50</v>
      </c>
    </row>
    <row r="30" spans="1:2" x14ac:dyDescent="0.3">
      <c r="A30" s="11" t="s">
        <v>51</v>
      </c>
      <c r="B30" t="s">
        <v>52</v>
      </c>
    </row>
  </sheetData>
  <sheetProtection algorithmName="SHA-512" hashValue="lMNTylM+Rq6B8fsh370LF9Rz1qUuUP18OLDjZ8vrVXyp5odM50Uviy7XuWV3eZvvYdIFYEL31mwXFTDoxCRcIg==" saltValue="x+9cqrycoGJ4Q5HnwacSgA==" spinCount="100000" sheet="1" objects="1" scenarios="1"/>
  <mergeCells count="4">
    <mergeCell ref="A2:B2"/>
    <mergeCell ref="A3:B3"/>
    <mergeCell ref="A6:B6"/>
    <mergeCell ref="A7:B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6" sqref="D6"/>
    </sheetView>
  </sheetViews>
  <sheetFormatPr baseColWidth="10" defaultRowHeight="14.4" x14ac:dyDescent="0.3"/>
  <cols>
    <col min="1" max="1" width="25.109375" customWidth="1"/>
    <col min="3" max="3" width="18" customWidth="1"/>
    <col min="4" max="4" width="50.44140625" customWidth="1"/>
  </cols>
  <sheetData>
    <row r="1" spans="1:4" ht="18" x14ac:dyDescent="0.35">
      <c r="A1" s="48" t="s">
        <v>0</v>
      </c>
      <c r="B1" s="48"/>
      <c r="C1" s="48"/>
      <c r="D1" s="48"/>
    </row>
    <row r="2" spans="1:4" ht="31.2" x14ac:dyDescent="0.6">
      <c r="A2" s="49" t="s">
        <v>97</v>
      </c>
      <c r="B2" s="49"/>
      <c r="C2" s="49"/>
      <c r="D2" s="49"/>
    </row>
    <row r="3" spans="1:4" x14ac:dyDescent="0.3">
      <c r="A3" s="50" t="s">
        <v>98</v>
      </c>
      <c r="B3" s="50"/>
      <c r="C3" s="50"/>
      <c r="D3" s="50"/>
    </row>
    <row r="4" spans="1:4" x14ac:dyDescent="0.3">
      <c r="A4" s="1"/>
      <c r="B4" s="1"/>
      <c r="C4" s="1"/>
      <c r="D4" s="1"/>
    </row>
    <row r="5" spans="1:4" x14ac:dyDescent="0.3">
      <c r="A5" s="51" t="s">
        <v>1</v>
      </c>
      <c r="B5" s="51"/>
      <c r="C5" s="51"/>
      <c r="D5" s="51"/>
    </row>
    <row r="6" spans="1:4" ht="31.2" x14ac:dyDescent="0.6">
      <c r="A6" s="52" t="s">
        <v>2</v>
      </c>
      <c r="B6" s="52"/>
      <c r="C6" s="2"/>
      <c r="D6" s="3"/>
    </row>
    <row r="7" spans="1:4" x14ac:dyDescent="0.3">
      <c r="A7" s="1"/>
      <c r="B7" s="1"/>
      <c r="C7" s="1"/>
      <c r="D7" s="1"/>
    </row>
    <row r="8" spans="1:4" x14ac:dyDescent="0.3">
      <c r="A8" s="1"/>
      <c r="B8" s="1"/>
      <c r="C8" s="1" t="s">
        <v>3</v>
      </c>
      <c r="D8" s="1"/>
    </row>
    <row r="9" spans="1:4" ht="23.4" x14ac:dyDescent="0.45">
      <c r="A9" s="4" t="s">
        <v>4</v>
      </c>
      <c r="B9" s="1"/>
      <c r="C9" s="5" t="s">
        <v>3</v>
      </c>
      <c r="D9" s="5"/>
    </row>
    <row r="10" spans="1:4" ht="23.4" x14ac:dyDescent="0.45">
      <c r="A10" s="6" t="s">
        <v>5</v>
      </c>
      <c r="B10" s="47"/>
      <c r="C10" s="47"/>
      <c r="D10" s="7"/>
    </row>
    <row r="11" spans="1:4" ht="23.4" x14ac:dyDescent="0.45">
      <c r="A11" s="6" t="s">
        <v>6</v>
      </c>
      <c r="B11" s="53"/>
      <c r="C11" s="54"/>
      <c r="D11" s="8"/>
    </row>
    <row r="12" spans="1:4" ht="23.4" x14ac:dyDescent="0.45">
      <c r="A12" s="6" t="s">
        <v>7</v>
      </c>
      <c r="B12" s="55"/>
      <c r="C12" s="56"/>
      <c r="D12" s="57"/>
    </row>
    <row r="13" spans="1:4" x14ac:dyDescent="0.3">
      <c r="A13" s="1"/>
      <c r="B13" s="1"/>
      <c r="C13" s="1"/>
      <c r="D13" s="1"/>
    </row>
    <row r="14" spans="1:4" x14ac:dyDescent="0.3">
      <c r="A14" s="1"/>
      <c r="B14" s="1"/>
      <c r="C14" s="1"/>
      <c r="D14" s="1"/>
    </row>
    <row r="15" spans="1:4" x14ac:dyDescent="0.3">
      <c r="A15" s="1"/>
      <c r="B15" s="1"/>
      <c r="C15" s="1"/>
      <c r="D15" s="1"/>
    </row>
    <row r="16" spans="1:4" ht="23.4" x14ac:dyDescent="0.45">
      <c r="A16" s="4" t="s">
        <v>8</v>
      </c>
      <c r="B16" s="1"/>
      <c r="C16" s="1"/>
      <c r="D16" s="1"/>
    </row>
    <row r="17" spans="1:4" ht="23.4" x14ac:dyDescent="0.45">
      <c r="A17" s="3"/>
      <c r="B17" s="1"/>
      <c r="C17" s="1"/>
      <c r="D17" s="1"/>
    </row>
    <row r="18" spans="1:4" ht="23.4" x14ac:dyDescent="0.45">
      <c r="A18" s="6" t="s">
        <v>5</v>
      </c>
      <c r="B18" s="47"/>
      <c r="C18" s="47"/>
      <c r="D18" s="7"/>
    </row>
    <row r="19" spans="1:4" ht="23.4" x14ac:dyDescent="0.45">
      <c r="A19" s="6" t="s">
        <v>6</v>
      </c>
      <c r="B19" s="53"/>
      <c r="C19" s="54"/>
      <c r="D19" s="8"/>
    </row>
    <row r="20" spans="1:4" ht="23.4" x14ac:dyDescent="0.45">
      <c r="A20" s="6" t="s">
        <v>7</v>
      </c>
      <c r="B20" s="55"/>
      <c r="C20" s="56"/>
      <c r="D20" s="57"/>
    </row>
    <row r="21" spans="1:4" x14ac:dyDescent="0.3">
      <c r="A21" s="1"/>
      <c r="B21" s="1"/>
      <c r="C21" s="1"/>
      <c r="D21" s="1"/>
    </row>
  </sheetData>
  <mergeCells count="11">
    <mergeCell ref="B11:C11"/>
    <mergeCell ref="B12:D12"/>
    <mergeCell ref="B18:C18"/>
    <mergeCell ref="B19:C19"/>
    <mergeCell ref="B20:D20"/>
    <mergeCell ref="B10:C10"/>
    <mergeCell ref="A1:D1"/>
    <mergeCell ref="A2:D2"/>
    <mergeCell ref="A3:D3"/>
    <mergeCell ref="A5:D5"/>
    <mergeCell ref="A6:B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0"/>
  <sheetViews>
    <sheetView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C10" sqref="C10"/>
    </sheetView>
  </sheetViews>
  <sheetFormatPr baseColWidth="10" defaultRowHeight="14.4" x14ac:dyDescent="0.3"/>
  <cols>
    <col min="5" max="5" width="13.109375" bestFit="1" customWidth="1"/>
    <col min="6" max="6" width="13.88671875" bestFit="1" customWidth="1"/>
    <col min="15" max="15" width="14.5546875" bestFit="1" customWidth="1"/>
    <col min="16" max="16" width="12.33203125" customWidth="1"/>
    <col min="17" max="17" width="11.88671875" customWidth="1"/>
    <col min="19" max="19" width="13.6640625" customWidth="1"/>
    <col min="20" max="20" width="37.44140625" customWidth="1"/>
  </cols>
  <sheetData>
    <row r="1" spans="1:20" x14ac:dyDescent="0.3">
      <c r="A1" s="10" t="s">
        <v>73</v>
      </c>
      <c r="E1" s="10" t="s">
        <v>45</v>
      </c>
      <c r="F1">
        <f>SUM(D3:D7)</f>
        <v>0</v>
      </c>
      <c r="H1" s="32" t="s">
        <v>80</v>
      </c>
      <c r="I1" s="33">
        <f>Angaben!C6</f>
        <v>0</v>
      </c>
    </row>
    <row r="2" spans="1:20" x14ac:dyDescent="0.3">
      <c r="A2" s="34"/>
      <c r="B2" s="34" t="s">
        <v>74</v>
      </c>
      <c r="C2" s="34" t="s">
        <v>75</v>
      </c>
      <c r="D2" s="34" t="s">
        <v>76</v>
      </c>
      <c r="E2" s="10" t="s">
        <v>79</v>
      </c>
      <c r="F2">
        <f>SUM(D3:D5)</f>
        <v>0</v>
      </c>
      <c r="H2" t="s">
        <v>40</v>
      </c>
      <c r="I2" s="36">
        <f>SUM(F2*Preisliste!$J$5)</f>
        <v>0</v>
      </c>
    </row>
    <row r="3" spans="1:20" x14ac:dyDescent="0.3">
      <c r="A3" s="34" t="s">
        <v>77</v>
      </c>
      <c r="B3" s="34">
        <f>COUNTIF(S10:S110,"w bambini")</f>
        <v>0</v>
      </c>
      <c r="C3" s="34">
        <f>COUNTIF(S10:S110,"m bambini")</f>
        <v>0</v>
      </c>
      <c r="D3" s="34">
        <f>C3+B3</f>
        <v>0</v>
      </c>
      <c r="H3" t="s">
        <v>81</v>
      </c>
      <c r="I3" s="36">
        <f>SUM(Q10:Q110)</f>
        <v>0</v>
      </c>
    </row>
    <row r="4" spans="1:20" x14ac:dyDescent="0.3">
      <c r="A4" s="34" t="s">
        <v>62</v>
      </c>
      <c r="B4" s="34">
        <f>COUNTIF(S10:S110,"w Schüler")</f>
        <v>0</v>
      </c>
      <c r="C4" s="34">
        <f>COUNTIF(S10:S110,"m schüler")</f>
        <v>0</v>
      </c>
      <c r="D4" s="34">
        <f>C4+B4</f>
        <v>0</v>
      </c>
      <c r="H4" s="10" t="s">
        <v>76</v>
      </c>
      <c r="I4" s="37">
        <f>I3+I2</f>
        <v>0</v>
      </c>
    </row>
    <row r="5" spans="1:20" x14ac:dyDescent="0.3">
      <c r="A5" s="34" t="s">
        <v>59</v>
      </c>
      <c r="B5" s="34">
        <f>COUNTIF(S10:S110,"w jugend")</f>
        <v>0</v>
      </c>
      <c r="C5" s="34">
        <f>COUNTIF(S10:S110,"m jugend")</f>
        <v>0</v>
      </c>
      <c r="D5" s="34">
        <f>C5+B5</f>
        <v>0</v>
      </c>
    </row>
    <row r="6" spans="1:20" x14ac:dyDescent="0.3">
      <c r="A6" s="34" t="s">
        <v>64</v>
      </c>
      <c r="B6" s="34">
        <f>COUNTIF(S10:S110,"w betreuer")</f>
        <v>0</v>
      </c>
      <c r="C6" s="34">
        <f>COUNTIF(S10:S110,"m betreuer")</f>
        <v>0</v>
      </c>
      <c r="D6" s="34">
        <f>C6+B6</f>
        <v>0</v>
      </c>
    </row>
    <row r="7" spans="1:20" s="1" customFormat="1" ht="16.5" customHeight="1" thickBot="1" x14ac:dyDescent="0.35">
      <c r="A7" s="35" t="s">
        <v>78</v>
      </c>
      <c r="B7" s="34">
        <f>COUNTIF(S10:S110,"w Begleitung")</f>
        <v>0</v>
      </c>
      <c r="C7" s="34">
        <f>COUNTIF(S10:S110,"m Begleitung")</f>
        <v>0</v>
      </c>
      <c r="D7" s="34">
        <f>C7+B7</f>
        <v>0</v>
      </c>
      <c r="G7" s="13"/>
      <c r="H7" s="13"/>
      <c r="J7" s="58"/>
      <c r="K7" s="59"/>
      <c r="L7" s="59"/>
      <c r="M7" s="59"/>
      <c r="N7" s="59"/>
      <c r="R7" s="29"/>
    </row>
    <row r="8" spans="1:20" s="1" customFormat="1" ht="30" customHeight="1" x14ac:dyDescent="0.3">
      <c r="A8" s="62" t="s">
        <v>13</v>
      </c>
      <c r="B8" s="63" t="s">
        <v>15</v>
      </c>
      <c r="C8" s="63" t="s">
        <v>17</v>
      </c>
      <c r="D8" s="63" t="s">
        <v>19</v>
      </c>
      <c r="E8" s="60" t="s">
        <v>21</v>
      </c>
      <c r="F8" s="60" t="s">
        <v>22</v>
      </c>
      <c r="G8" s="60" t="s">
        <v>28</v>
      </c>
      <c r="H8" s="60" t="s">
        <v>53</v>
      </c>
      <c r="I8" s="60" t="s">
        <v>24</v>
      </c>
      <c r="J8" s="66" t="s">
        <v>26</v>
      </c>
      <c r="K8" s="66" t="s">
        <v>31</v>
      </c>
      <c r="L8" s="66" t="s">
        <v>32</v>
      </c>
      <c r="M8" s="66" t="s">
        <v>54</v>
      </c>
      <c r="N8" s="60" t="s">
        <v>36</v>
      </c>
      <c r="O8" s="60" t="s">
        <v>38</v>
      </c>
      <c r="P8" s="60" t="s">
        <v>55</v>
      </c>
      <c r="Q8" s="60" t="s">
        <v>42</v>
      </c>
      <c r="R8" s="31" t="s">
        <v>45</v>
      </c>
      <c r="S8" s="60" t="s">
        <v>56</v>
      </c>
      <c r="T8" s="64" t="s">
        <v>47</v>
      </c>
    </row>
    <row r="9" spans="1:20" s="1" customFormat="1" ht="26.25" customHeight="1" thickBot="1" x14ac:dyDescent="0.3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30">
        <f>SUM(R10:R111)</f>
        <v>0</v>
      </c>
      <c r="S9" s="61"/>
      <c r="T9" s="65"/>
    </row>
    <row r="10" spans="1:20" s="1" customFormat="1" x14ac:dyDescent="0.3">
      <c r="A10" s="23"/>
      <c r="B10" s="14"/>
      <c r="C10" s="15"/>
      <c r="D10" s="16"/>
      <c r="E10" s="16"/>
      <c r="F10" s="41"/>
      <c r="G10" s="17"/>
      <c r="H10" s="18"/>
      <c r="I10" s="19"/>
      <c r="J10" s="15"/>
      <c r="K10" s="20"/>
      <c r="L10" s="21"/>
      <c r="M10" s="15"/>
      <c r="N10" s="15"/>
      <c r="O10" s="28"/>
      <c r="P10" s="38" t="str">
        <f>IF(C10="ja",Preisliste!$J$5,"-  €")</f>
        <v>-  €</v>
      </c>
      <c r="Q10" s="39" t="b">
        <f>IF(O10="Mehrbett",Preisliste!$J$6,IF(O10="ez",Preisliste!$J$7,IF(O10="dz",Preisliste!$J$8,IF(O10="Mz (Betreuer)",Preisliste!$J$9,IF(O10="extern",Preisliste!$J$10,IF(O10="Begleitperson",Preisliste!$J$11))))))</f>
        <v>0</v>
      </c>
      <c r="R10" s="40">
        <f t="shared" ref="R10:R16" si="0">SUM(P10:Q10)</f>
        <v>0</v>
      </c>
      <c r="S10" s="1" t="str">
        <f>J10&amp;" "&amp;N10</f>
        <v xml:space="preserve"> </v>
      </c>
      <c r="T10" s="22"/>
    </row>
    <row r="11" spans="1:20" s="1" customFormat="1" x14ac:dyDescent="0.3">
      <c r="A11" s="23"/>
      <c r="B11" s="14"/>
      <c r="C11" s="15"/>
      <c r="D11" s="16"/>
      <c r="E11" s="16"/>
      <c r="F11" s="41"/>
      <c r="G11" s="17"/>
      <c r="H11" s="18"/>
      <c r="I11" s="19"/>
      <c r="J11" s="15"/>
      <c r="K11" s="20"/>
      <c r="L11" s="21"/>
      <c r="M11" s="15"/>
      <c r="N11" s="15"/>
      <c r="O11" s="28"/>
      <c r="P11" s="38" t="str">
        <f>IF(C11="ja",Preisliste!$J$5,"-  €")</f>
        <v>-  €</v>
      </c>
      <c r="Q11" s="39" t="b">
        <f>IF(O11="Mehrbett",Preisliste!$J$6,IF(O11="ez",Preisliste!$J$7,IF(O11="dz",Preisliste!$J$8,IF(O11="Mz (Betreuer)",Preisliste!$J$9,IF(O11="extern",Preisliste!$J$10,IF(O11="Begleitperson",Preisliste!$J$11))))))</f>
        <v>0</v>
      </c>
      <c r="R11" s="40">
        <f t="shared" si="0"/>
        <v>0</v>
      </c>
      <c r="S11" s="1" t="str">
        <f t="shared" ref="S11:S74" si="1">J11&amp;" "&amp;N11</f>
        <v xml:space="preserve"> </v>
      </c>
      <c r="T11" s="22"/>
    </row>
    <row r="12" spans="1:20" s="1" customFormat="1" x14ac:dyDescent="0.3">
      <c r="A12" s="23"/>
      <c r="B12" s="14"/>
      <c r="C12" s="15"/>
      <c r="D12" s="16"/>
      <c r="E12" s="16"/>
      <c r="F12" s="41"/>
      <c r="G12" s="17"/>
      <c r="H12" s="18"/>
      <c r="I12" s="19"/>
      <c r="J12" s="15"/>
      <c r="K12" s="20"/>
      <c r="L12" s="21"/>
      <c r="M12" s="15"/>
      <c r="N12" s="15"/>
      <c r="O12" s="28"/>
      <c r="P12" s="38" t="str">
        <f>IF(C12="ja",Preisliste!$J$5,"-  €")</f>
        <v>-  €</v>
      </c>
      <c r="Q12" s="39" t="b">
        <f>IF(O12="Mehrbett",Preisliste!$J$6,IF(O12="ez",Preisliste!$J$7,IF(O12="dz",Preisliste!$J$8,IF(O12="Mz (Betreuer)",Preisliste!$J$9,IF(O12="extern",Preisliste!$J$10,IF(O12="Begleitperson",Preisliste!$J$11))))))</f>
        <v>0</v>
      </c>
      <c r="R12" s="40">
        <f t="shared" si="0"/>
        <v>0</v>
      </c>
      <c r="S12" s="1" t="str">
        <f t="shared" si="1"/>
        <v xml:space="preserve"> </v>
      </c>
      <c r="T12" s="22"/>
    </row>
    <row r="13" spans="1:20" s="1" customFormat="1" x14ac:dyDescent="0.3">
      <c r="A13" s="23" t="str">
        <f t="shared" ref="A13:A75" si="2">IF(C13="","",A12+1)</f>
        <v/>
      </c>
      <c r="B13" s="14"/>
      <c r="C13" s="15"/>
      <c r="D13" s="16"/>
      <c r="E13" s="16"/>
      <c r="F13" s="41"/>
      <c r="G13" s="17"/>
      <c r="H13" s="18"/>
      <c r="I13" s="19"/>
      <c r="J13" s="15"/>
      <c r="K13" s="20"/>
      <c r="L13" s="21"/>
      <c r="M13" s="15"/>
      <c r="N13" s="15"/>
      <c r="O13" s="28"/>
      <c r="P13" s="38" t="str">
        <f>IF(C13="ja",Preisliste!$J$5,"-  €")</f>
        <v>-  €</v>
      </c>
      <c r="Q13" s="39" t="b">
        <f>IF(O13="Mehrbett",Preisliste!$J$6,IF(O13="ez",Preisliste!$J$7,IF(O13="dz",Preisliste!$J$8,IF(O13="Mz (Betreuer)",Preisliste!$J$9,IF(O13="extern",Preisliste!$J$10,IF(O13="Begleitperson",Preisliste!$J$11))))))</f>
        <v>0</v>
      </c>
      <c r="R13" s="40">
        <f t="shared" si="0"/>
        <v>0</v>
      </c>
      <c r="S13" s="1" t="str">
        <f t="shared" si="1"/>
        <v xml:space="preserve"> </v>
      </c>
      <c r="T13" s="22"/>
    </row>
    <row r="14" spans="1:20" s="1" customFormat="1" x14ac:dyDescent="0.3">
      <c r="A14" s="23" t="str">
        <f t="shared" si="2"/>
        <v/>
      </c>
      <c r="B14" s="14"/>
      <c r="C14" s="15"/>
      <c r="D14" s="16"/>
      <c r="E14" s="16"/>
      <c r="F14" s="41"/>
      <c r="G14" s="17"/>
      <c r="H14" s="18"/>
      <c r="I14" s="19"/>
      <c r="J14" s="15"/>
      <c r="K14" s="20"/>
      <c r="L14" s="21"/>
      <c r="M14" s="15"/>
      <c r="N14" s="15"/>
      <c r="O14" s="28"/>
      <c r="P14" s="38" t="str">
        <f>IF(C14="ja",Preisliste!$J$5,"-  €")</f>
        <v>-  €</v>
      </c>
      <c r="Q14" s="39" t="b">
        <f>IF(O14="Mehrbett",Preisliste!$J$6,IF(O14="ez",Preisliste!$J$7,IF(O14="dz",Preisliste!$J$8,IF(O14="Mz (Betreuer)",Preisliste!$J$9,IF(O14="extern",Preisliste!$J$10,IF(O14="Begleitperson",Preisliste!$J$11))))))</f>
        <v>0</v>
      </c>
      <c r="R14" s="40">
        <f t="shared" si="0"/>
        <v>0</v>
      </c>
      <c r="S14" s="1" t="str">
        <f t="shared" si="1"/>
        <v xml:space="preserve"> </v>
      </c>
      <c r="T14" s="22"/>
    </row>
    <row r="15" spans="1:20" s="1" customFormat="1" x14ac:dyDescent="0.3">
      <c r="A15" s="23" t="str">
        <f t="shared" si="2"/>
        <v/>
      </c>
      <c r="B15" s="14"/>
      <c r="C15" s="15"/>
      <c r="D15" s="16"/>
      <c r="E15" s="16"/>
      <c r="F15" s="41"/>
      <c r="G15" s="17"/>
      <c r="H15" s="18"/>
      <c r="I15" s="19"/>
      <c r="J15" s="15"/>
      <c r="K15" s="20"/>
      <c r="L15" s="21"/>
      <c r="M15" s="15"/>
      <c r="N15" s="15"/>
      <c r="O15" s="28"/>
      <c r="P15" s="38" t="str">
        <f>IF(C15="ja",Preisliste!$J$5,"-  €")</f>
        <v>-  €</v>
      </c>
      <c r="Q15" s="39" t="b">
        <f>IF(O15="Mehrbett",Preisliste!$J$6,IF(O15="ez",Preisliste!$J$7,IF(O15="dz",Preisliste!$J$8,IF(O15="Mz (Betreuer)",Preisliste!$J$9,IF(O15="extern",Preisliste!$J$10,IF(O15="Begleitperson",Preisliste!$J$11))))))</f>
        <v>0</v>
      </c>
      <c r="R15" s="40">
        <f t="shared" si="0"/>
        <v>0</v>
      </c>
      <c r="S15" s="1" t="str">
        <f t="shared" si="1"/>
        <v xml:space="preserve"> </v>
      </c>
      <c r="T15" s="22"/>
    </row>
    <row r="16" spans="1:20" s="1" customFormat="1" x14ac:dyDescent="0.3">
      <c r="A16" s="23" t="str">
        <f t="shared" si="2"/>
        <v/>
      </c>
      <c r="B16" s="14"/>
      <c r="C16" s="15"/>
      <c r="D16" s="16"/>
      <c r="E16" s="16"/>
      <c r="F16" s="41"/>
      <c r="G16" s="17"/>
      <c r="H16" s="18"/>
      <c r="I16" s="19"/>
      <c r="J16" s="15"/>
      <c r="K16" s="20"/>
      <c r="L16" s="21"/>
      <c r="M16" s="15"/>
      <c r="N16" s="15"/>
      <c r="O16" s="28"/>
      <c r="P16" s="38" t="str">
        <f>IF(C16="ja",Preisliste!$J$5,"-  €")</f>
        <v>-  €</v>
      </c>
      <c r="Q16" s="39" t="b">
        <f>IF(O16="Mehrbett",Preisliste!$J$6,IF(O16="ez",Preisliste!$J$7,IF(O16="dz",Preisliste!$J$8,IF(O16="Mz (Betreuer)",Preisliste!$J$9,IF(O16="extern",Preisliste!$J$10,IF(O16="Begleitperson",Preisliste!$J$11))))))</f>
        <v>0</v>
      </c>
      <c r="R16" s="40">
        <f t="shared" si="0"/>
        <v>0</v>
      </c>
      <c r="S16" s="1" t="str">
        <f t="shared" si="1"/>
        <v xml:space="preserve"> </v>
      </c>
      <c r="T16" s="22"/>
    </row>
    <row r="17" spans="1:20" s="1" customFormat="1" x14ac:dyDescent="0.3">
      <c r="A17" s="23" t="str">
        <f t="shared" si="2"/>
        <v/>
      </c>
      <c r="B17" s="14" t="str">
        <f>IF(C17="","",Angaben!$C$6)</f>
        <v/>
      </c>
      <c r="C17" s="15"/>
      <c r="D17" s="16"/>
      <c r="E17" s="16"/>
      <c r="F17" s="41"/>
      <c r="G17" s="17"/>
      <c r="H17" s="18"/>
      <c r="I17" s="19"/>
      <c r="J17" s="15"/>
      <c r="K17" s="20"/>
      <c r="L17" s="21"/>
      <c r="M17" s="15"/>
      <c r="N17" s="15"/>
      <c r="O17" s="28"/>
      <c r="P17" s="38" t="str">
        <f>IF(C17="ja",Preisliste!$J$5,"-  €")</f>
        <v>-  €</v>
      </c>
      <c r="Q17" s="39" t="b">
        <f>IF(O17="Mehrbett",Preisliste!$J$6,IF(O17="ez",Preisliste!$J$7,IF(O17="dz",Preisliste!$J$8,IF(O17="Mz (Betreuer)",Preisliste!$J$9,IF(O17="extern",Preisliste!$J$10,IF(O17="Begleitperson",Preisliste!$J$11))))))</f>
        <v>0</v>
      </c>
      <c r="R17" s="40">
        <f t="shared" ref="R17:R74" si="3">SUM(P17:Q17)</f>
        <v>0</v>
      </c>
      <c r="S17" s="1" t="str">
        <f t="shared" si="1"/>
        <v xml:space="preserve"> </v>
      </c>
      <c r="T17" s="22"/>
    </row>
    <row r="18" spans="1:20" x14ac:dyDescent="0.3">
      <c r="A18" s="23" t="str">
        <f t="shared" si="2"/>
        <v/>
      </c>
      <c r="B18" s="14" t="str">
        <f>IF(C18="","",Angaben!$C$6)</f>
        <v/>
      </c>
      <c r="C18" s="15"/>
      <c r="D18" s="16"/>
      <c r="E18" s="16"/>
      <c r="F18" s="41"/>
      <c r="G18" s="17"/>
      <c r="H18" s="18"/>
      <c r="I18" s="19"/>
      <c r="J18" s="15"/>
      <c r="K18" s="20"/>
      <c r="L18" s="21"/>
      <c r="M18" s="15"/>
      <c r="N18" s="15"/>
      <c r="O18" s="28"/>
      <c r="P18" s="38" t="str">
        <f>IF(C18="ja",Preisliste!$J$5,"-  €")</f>
        <v>-  €</v>
      </c>
      <c r="Q18" s="39" t="b">
        <f>IF(O18="Mehrbett",Preisliste!$J$6,IF(O18="ez",Preisliste!$J$7,IF(O18="dz",Preisliste!$J$8,IF(O18="Mz (Betreuer)",Preisliste!$J$9,IF(O18="extern",Preisliste!$J$10,IF(O18="Begleitperson",Preisliste!$J$11))))))</f>
        <v>0</v>
      </c>
      <c r="R18" s="40">
        <f t="shared" si="3"/>
        <v>0</v>
      </c>
      <c r="S18" s="1" t="str">
        <f t="shared" si="1"/>
        <v xml:space="preserve"> </v>
      </c>
      <c r="T18" s="22"/>
    </row>
    <row r="19" spans="1:20" x14ac:dyDescent="0.3">
      <c r="A19" s="23" t="str">
        <f t="shared" si="2"/>
        <v/>
      </c>
      <c r="B19" s="14" t="str">
        <f>IF(C19="","",Angaben!$C$6)</f>
        <v/>
      </c>
      <c r="C19" s="15"/>
      <c r="D19" s="16"/>
      <c r="E19" s="16"/>
      <c r="F19" s="41"/>
      <c r="G19" s="17"/>
      <c r="H19" s="18"/>
      <c r="I19" s="19"/>
      <c r="J19" s="15"/>
      <c r="K19" s="20"/>
      <c r="L19" s="21"/>
      <c r="M19" s="15"/>
      <c r="N19" s="15"/>
      <c r="O19" s="28"/>
      <c r="P19" s="38" t="str">
        <f>IF(C19="ja",Preisliste!$J$5,"-  €")</f>
        <v>-  €</v>
      </c>
      <c r="Q19" s="39" t="b">
        <f>IF(O19="Mehrbett",Preisliste!$J$6,IF(O19="ez",Preisliste!$J$7,IF(O19="dz",Preisliste!$J$8,IF(O19="Mz (Betreuer)",Preisliste!$J$9,IF(O19="extern",Preisliste!$J$10,IF(O19="Begleitperson",Preisliste!$J$11))))))</f>
        <v>0</v>
      </c>
      <c r="R19" s="40">
        <f t="shared" si="3"/>
        <v>0</v>
      </c>
      <c r="S19" s="1" t="str">
        <f t="shared" si="1"/>
        <v xml:space="preserve"> </v>
      </c>
      <c r="T19" s="22"/>
    </row>
    <row r="20" spans="1:20" x14ac:dyDescent="0.3">
      <c r="A20" s="23" t="str">
        <f t="shared" si="2"/>
        <v/>
      </c>
      <c r="B20" s="14" t="str">
        <f>IF(C20="","",Angaben!$C$6)</f>
        <v/>
      </c>
      <c r="C20" s="15"/>
      <c r="D20" s="16"/>
      <c r="E20" s="16"/>
      <c r="F20" s="41"/>
      <c r="G20" s="17"/>
      <c r="H20" s="18"/>
      <c r="I20" s="19"/>
      <c r="J20" s="15"/>
      <c r="K20" s="20"/>
      <c r="L20" s="21"/>
      <c r="M20" s="15"/>
      <c r="N20" s="15"/>
      <c r="O20" s="28"/>
      <c r="P20" s="38" t="str">
        <f>IF(C20="ja",Preisliste!$J$5,"-  €")</f>
        <v>-  €</v>
      </c>
      <c r="Q20" s="39" t="b">
        <f>IF(O20="Mehrbett",Preisliste!$J$6,IF(O20="ez",Preisliste!$J$7,IF(O20="dz",Preisliste!$J$8,IF(O20="Mz (Betreuer)",Preisliste!$J$9,IF(O20="extern",Preisliste!$J$10,IF(O20="Begleitperson",Preisliste!$J$11))))))</f>
        <v>0</v>
      </c>
      <c r="R20" s="40">
        <f t="shared" si="3"/>
        <v>0</v>
      </c>
      <c r="S20" s="1" t="str">
        <f t="shared" si="1"/>
        <v xml:space="preserve"> </v>
      </c>
      <c r="T20" s="22"/>
    </row>
    <row r="21" spans="1:20" x14ac:dyDescent="0.3">
      <c r="A21" s="23" t="str">
        <f t="shared" si="2"/>
        <v/>
      </c>
      <c r="B21" s="14" t="str">
        <f>IF(C21="","",Angaben!$C$6)</f>
        <v/>
      </c>
      <c r="C21" s="15"/>
      <c r="D21" s="16"/>
      <c r="E21" s="16"/>
      <c r="F21" s="41"/>
      <c r="G21" s="17"/>
      <c r="H21" s="18"/>
      <c r="I21" s="19"/>
      <c r="J21" s="15"/>
      <c r="K21" s="20"/>
      <c r="L21" s="21"/>
      <c r="M21" s="15"/>
      <c r="N21" s="15"/>
      <c r="O21" s="28"/>
      <c r="P21" s="38" t="str">
        <f>IF(C21="ja",Preisliste!$J$5,"-  €")</f>
        <v>-  €</v>
      </c>
      <c r="Q21" s="39" t="b">
        <f>IF(O21="Mehrbett",Preisliste!$J$6,IF(O21="ez",Preisliste!$J$7,IF(O21="dz",Preisliste!$J$8,IF(O21="Mz (Betreuer)",Preisliste!$J$9,IF(O21="extern",Preisliste!$J$10,IF(O21="Begleitperson",Preisliste!$J$11))))))</f>
        <v>0</v>
      </c>
      <c r="R21" s="40">
        <f t="shared" si="3"/>
        <v>0</v>
      </c>
      <c r="S21" s="1" t="str">
        <f t="shared" si="1"/>
        <v xml:space="preserve"> </v>
      </c>
      <c r="T21" s="22"/>
    </row>
    <row r="22" spans="1:20" x14ac:dyDescent="0.3">
      <c r="A22" s="23" t="str">
        <f t="shared" si="2"/>
        <v/>
      </c>
      <c r="B22" s="14" t="str">
        <f>IF(C22="","",Angaben!$C$6)</f>
        <v/>
      </c>
      <c r="C22" s="15"/>
      <c r="D22" s="16"/>
      <c r="E22" s="16"/>
      <c r="F22" s="41"/>
      <c r="G22" s="17"/>
      <c r="H22" s="18"/>
      <c r="I22" s="19"/>
      <c r="J22" s="15"/>
      <c r="K22" s="20"/>
      <c r="L22" s="21"/>
      <c r="M22" s="15"/>
      <c r="N22" s="15"/>
      <c r="O22" s="28"/>
      <c r="P22" s="38" t="str">
        <f>IF(C22="ja",Preisliste!$J$5,"-  €")</f>
        <v>-  €</v>
      </c>
      <c r="Q22" s="39" t="b">
        <f>IF(O22="Mehrbett",Preisliste!$J$6,IF(O22="ez",Preisliste!$J$7,IF(O22="dz",Preisliste!$J$8,IF(O22="Mz (Betreuer)",Preisliste!$J$9,IF(O22="extern",Preisliste!$J$10,IF(O22="Begleitperson",Preisliste!$J$11))))))</f>
        <v>0</v>
      </c>
      <c r="R22" s="40">
        <f t="shared" si="3"/>
        <v>0</v>
      </c>
      <c r="S22" s="1" t="str">
        <f t="shared" si="1"/>
        <v xml:space="preserve"> </v>
      </c>
      <c r="T22" s="22"/>
    </row>
    <row r="23" spans="1:20" x14ac:dyDescent="0.3">
      <c r="A23" s="23" t="str">
        <f t="shared" si="2"/>
        <v/>
      </c>
      <c r="B23" s="14" t="str">
        <f>IF(C23="","",Angaben!$C$6)</f>
        <v/>
      </c>
      <c r="C23" s="15"/>
      <c r="D23" s="16"/>
      <c r="E23" s="16"/>
      <c r="F23" s="41"/>
      <c r="G23" s="17"/>
      <c r="H23" s="18"/>
      <c r="I23" s="19"/>
      <c r="J23" s="15"/>
      <c r="K23" s="20"/>
      <c r="L23" s="21"/>
      <c r="M23" s="15"/>
      <c r="N23" s="15"/>
      <c r="O23" s="28"/>
      <c r="P23" s="38" t="str">
        <f>IF(C23="ja",Preisliste!$J$5,"-  €")</f>
        <v>-  €</v>
      </c>
      <c r="Q23" s="39" t="b">
        <f>IF(O23="Mehrbett",Preisliste!$J$6,IF(O23="ez",Preisliste!$J$7,IF(O23="dz",Preisliste!$J$8,IF(O23="Mz (Betreuer)",Preisliste!$J$9,IF(O23="extern",Preisliste!$J$10,IF(O23="Begleitperson",Preisliste!$J$11))))))</f>
        <v>0</v>
      </c>
      <c r="R23" s="40">
        <f t="shared" si="3"/>
        <v>0</v>
      </c>
      <c r="S23" s="1" t="str">
        <f t="shared" si="1"/>
        <v xml:space="preserve"> </v>
      </c>
      <c r="T23" s="22"/>
    </row>
    <row r="24" spans="1:20" x14ac:dyDescent="0.3">
      <c r="A24" s="23" t="str">
        <f t="shared" si="2"/>
        <v/>
      </c>
      <c r="B24" s="14" t="str">
        <f>IF(C24="","",Angaben!$C$6)</f>
        <v/>
      </c>
      <c r="C24" s="15"/>
      <c r="D24" s="16"/>
      <c r="E24" s="16"/>
      <c r="F24" s="41"/>
      <c r="G24" s="17"/>
      <c r="H24" s="18"/>
      <c r="I24" s="19"/>
      <c r="J24" s="15"/>
      <c r="K24" s="20"/>
      <c r="L24" s="21"/>
      <c r="M24" s="15"/>
      <c r="N24" s="15"/>
      <c r="O24" s="28"/>
      <c r="P24" s="38" t="str">
        <f>IF(C24="ja",Preisliste!$J$5,"-  €")</f>
        <v>-  €</v>
      </c>
      <c r="Q24" s="39" t="b">
        <f>IF(O24="Mehrbett",Preisliste!$J$6,IF(O24="ez",Preisliste!$J$7,IF(O24="dz",Preisliste!$J$8,IF(O24="Mz (Betreuer)",Preisliste!$J$9,IF(O24="extern",Preisliste!$J$10,IF(O24="Begleitperson",Preisliste!$J$11))))))</f>
        <v>0</v>
      </c>
      <c r="R24" s="40">
        <f t="shared" si="3"/>
        <v>0</v>
      </c>
      <c r="S24" s="1" t="str">
        <f t="shared" si="1"/>
        <v xml:space="preserve"> </v>
      </c>
      <c r="T24" s="22"/>
    </row>
    <row r="25" spans="1:20" x14ac:dyDescent="0.3">
      <c r="A25" s="23" t="str">
        <f t="shared" si="2"/>
        <v/>
      </c>
      <c r="B25" s="14" t="str">
        <f>IF(C25="","",Angaben!$C$6)</f>
        <v/>
      </c>
      <c r="C25" s="15"/>
      <c r="D25" s="16"/>
      <c r="E25" s="16"/>
      <c r="F25" s="41"/>
      <c r="G25" s="17"/>
      <c r="H25" s="18"/>
      <c r="I25" s="19"/>
      <c r="J25" s="15"/>
      <c r="K25" s="20"/>
      <c r="L25" s="21"/>
      <c r="M25" s="15"/>
      <c r="N25" s="15"/>
      <c r="O25" s="28"/>
      <c r="P25" s="38" t="str">
        <f>IF(C25="ja",Preisliste!$J$5,"-  €")</f>
        <v>-  €</v>
      </c>
      <c r="Q25" s="39" t="b">
        <f>IF(O25="Mehrbett",Preisliste!$J$6,IF(O25="ez",Preisliste!$J$7,IF(O25="dz",Preisliste!$J$8,IF(O25="Mz (Betreuer)",Preisliste!$J$9,IF(O25="extern",Preisliste!$J$10,IF(O25="Begleitperson",Preisliste!$J$11))))))</f>
        <v>0</v>
      </c>
      <c r="R25" s="40">
        <f t="shared" si="3"/>
        <v>0</v>
      </c>
      <c r="S25" s="1" t="str">
        <f t="shared" si="1"/>
        <v xml:space="preserve"> </v>
      </c>
      <c r="T25" s="22"/>
    </row>
    <row r="26" spans="1:20" x14ac:dyDescent="0.3">
      <c r="A26" s="23" t="str">
        <f t="shared" si="2"/>
        <v/>
      </c>
      <c r="B26" s="14" t="str">
        <f>IF(C26="","",Angaben!$C$6)</f>
        <v/>
      </c>
      <c r="C26" s="15"/>
      <c r="D26" s="16"/>
      <c r="E26" s="16"/>
      <c r="F26" s="41"/>
      <c r="G26" s="17"/>
      <c r="H26" s="18"/>
      <c r="I26" s="19"/>
      <c r="J26" s="15"/>
      <c r="K26" s="20"/>
      <c r="L26" s="21"/>
      <c r="M26" s="15"/>
      <c r="N26" s="15"/>
      <c r="O26" s="28"/>
      <c r="P26" s="38" t="str">
        <f>IF(C26="ja",Preisliste!$J$5,"-  €")</f>
        <v>-  €</v>
      </c>
      <c r="Q26" s="39" t="b">
        <f>IF(O26="Mehrbett",Preisliste!$J$6,IF(O26="ez",Preisliste!$J$7,IF(O26="dz",Preisliste!$J$8,IF(O26="Mz (Betreuer)",Preisliste!$J$9,IF(O26="extern",Preisliste!$J$10,IF(O26="Begleitperson",Preisliste!$J$11))))))</f>
        <v>0</v>
      </c>
      <c r="R26" s="40">
        <f t="shared" si="3"/>
        <v>0</v>
      </c>
      <c r="S26" s="1" t="str">
        <f t="shared" si="1"/>
        <v xml:space="preserve"> </v>
      </c>
      <c r="T26" s="22"/>
    </row>
    <row r="27" spans="1:20" x14ac:dyDescent="0.3">
      <c r="A27" s="23" t="str">
        <f t="shared" si="2"/>
        <v/>
      </c>
      <c r="B27" s="14" t="str">
        <f>IF(C27="","",Angaben!$C$6)</f>
        <v/>
      </c>
      <c r="C27" s="15"/>
      <c r="D27" s="16"/>
      <c r="E27" s="16"/>
      <c r="F27" s="41"/>
      <c r="G27" s="17"/>
      <c r="H27" s="18"/>
      <c r="I27" s="19"/>
      <c r="J27" s="15"/>
      <c r="K27" s="20"/>
      <c r="L27" s="21"/>
      <c r="M27" s="15"/>
      <c r="N27" s="15"/>
      <c r="O27" s="28"/>
      <c r="P27" s="38" t="str">
        <f>IF(C27="ja",Preisliste!$J$5,"-  €")</f>
        <v>-  €</v>
      </c>
      <c r="Q27" s="39" t="b">
        <f>IF(O27="Mehrbett",Preisliste!$J$6,IF(O27="ez",Preisliste!$J$7,IF(O27="dz",Preisliste!$J$8,IF(O27="Mz (Betreuer)",Preisliste!$J$9,IF(O27="extern",Preisliste!$J$10,IF(O27="Begleitperson",Preisliste!$J$11))))))</f>
        <v>0</v>
      </c>
      <c r="R27" s="40">
        <f t="shared" si="3"/>
        <v>0</v>
      </c>
      <c r="S27" s="1" t="str">
        <f t="shared" si="1"/>
        <v xml:space="preserve"> </v>
      </c>
      <c r="T27" s="22"/>
    </row>
    <row r="28" spans="1:20" x14ac:dyDescent="0.3">
      <c r="A28" s="23" t="str">
        <f t="shared" si="2"/>
        <v/>
      </c>
      <c r="B28" s="14" t="str">
        <f>IF(C28="","",Angaben!$C$6)</f>
        <v/>
      </c>
      <c r="C28" s="15"/>
      <c r="D28" s="16"/>
      <c r="E28" s="16"/>
      <c r="F28" s="41"/>
      <c r="G28" s="17"/>
      <c r="H28" s="18"/>
      <c r="I28" s="19"/>
      <c r="J28" s="15"/>
      <c r="K28" s="20"/>
      <c r="L28" s="21"/>
      <c r="M28" s="15"/>
      <c r="N28" s="15"/>
      <c r="O28" s="28"/>
      <c r="P28" s="38" t="str">
        <f>IF(C28="ja",Preisliste!$J$5,"-  €")</f>
        <v>-  €</v>
      </c>
      <c r="Q28" s="39" t="b">
        <f>IF(O28="Mehrbett",Preisliste!$J$6,IF(O28="ez",Preisliste!$J$7,IF(O28="dz",Preisliste!$J$8,IF(O28="Mz (Betreuer)",Preisliste!$J$9,IF(O28="extern",Preisliste!$J$10,IF(O28="Begleitperson",Preisliste!$J$11))))))</f>
        <v>0</v>
      </c>
      <c r="R28" s="40">
        <f t="shared" si="3"/>
        <v>0</v>
      </c>
      <c r="S28" s="1" t="str">
        <f t="shared" si="1"/>
        <v xml:space="preserve"> </v>
      </c>
      <c r="T28" s="22"/>
    </row>
    <row r="29" spans="1:20" x14ac:dyDescent="0.3">
      <c r="A29" s="23" t="str">
        <f t="shared" si="2"/>
        <v/>
      </c>
      <c r="B29" s="14" t="str">
        <f>IF(C29="","",Angaben!$C$6)</f>
        <v/>
      </c>
      <c r="C29" s="15"/>
      <c r="D29" s="16"/>
      <c r="E29" s="16"/>
      <c r="F29" s="41"/>
      <c r="G29" s="17"/>
      <c r="H29" s="18"/>
      <c r="I29" s="19"/>
      <c r="J29" s="15"/>
      <c r="K29" s="20"/>
      <c r="L29" s="21"/>
      <c r="M29" s="15"/>
      <c r="N29" s="15"/>
      <c r="O29" s="28"/>
      <c r="P29" s="38" t="str">
        <f>IF(C29="ja",Preisliste!$J$5,"-  €")</f>
        <v>-  €</v>
      </c>
      <c r="Q29" s="39" t="b">
        <f>IF(O29="Mehrbett",Preisliste!$J$6,IF(O29="ez",Preisliste!$J$7,IF(O29="dz",Preisliste!$J$8,IF(O29="Mz (Betreuer)",Preisliste!$J$9,IF(O29="extern",Preisliste!$J$10,IF(O29="Begleitperson",Preisliste!$J$11))))))</f>
        <v>0</v>
      </c>
      <c r="R29" s="40">
        <f t="shared" si="3"/>
        <v>0</v>
      </c>
      <c r="S29" s="1" t="str">
        <f t="shared" si="1"/>
        <v xml:space="preserve"> </v>
      </c>
      <c r="T29" s="22"/>
    </row>
    <row r="30" spans="1:20" x14ac:dyDescent="0.3">
      <c r="A30" s="23" t="str">
        <f t="shared" si="2"/>
        <v/>
      </c>
      <c r="B30" s="14" t="str">
        <f>IF(C30="","",Angaben!$C$6)</f>
        <v/>
      </c>
      <c r="C30" s="15"/>
      <c r="D30" s="16"/>
      <c r="E30" s="16"/>
      <c r="F30" s="41"/>
      <c r="G30" s="17"/>
      <c r="H30" s="18"/>
      <c r="I30" s="19"/>
      <c r="J30" s="15"/>
      <c r="K30" s="20"/>
      <c r="L30" s="21"/>
      <c r="M30" s="15"/>
      <c r="N30" s="15"/>
      <c r="O30" s="28"/>
      <c r="P30" s="38" t="str">
        <f>IF(C30="ja",Preisliste!$J$5,"-  €")</f>
        <v>-  €</v>
      </c>
      <c r="Q30" s="39" t="b">
        <f>IF(O30="Mehrbett",Preisliste!$J$6,IF(O30="ez",Preisliste!$J$7,IF(O30="dz",Preisliste!$J$8,IF(O30="Mz (Betreuer)",Preisliste!$J$9,IF(O30="extern",Preisliste!$J$10,IF(O30="Begleitperson",Preisliste!$J$11))))))</f>
        <v>0</v>
      </c>
      <c r="R30" s="40">
        <f t="shared" si="3"/>
        <v>0</v>
      </c>
      <c r="S30" s="1" t="str">
        <f t="shared" si="1"/>
        <v xml:space="preserve"> </v>
      </c>
      <c r="T30" s="22"/>
    </row>
    <row r="31" spans="1:20" x14ac:dyDescent="0.3">
      <c r="A31" s="23" t="str">
        <f t="shared" si="2"/>
        <v/>
      </c>
      <c r="B31" s="14" t="str">
        <f>IF(C31="","",Angaben!$C$6)</f>
        <v/>
      </c>
      <c r="C31" s="15"/>
      <c r="D31" s="16"/>
      <c r="E31" s="16"/>
      <c r="F31" s="41"/>
      <c r="G31" s="17"/>
      <c r="H31" s="18"/>
      <c r="I31" s="19"/>
      <c r="J31" s="15"/>
      <c r="K31" s="20"/>
      <c r="L31" s="21"/>
      <c r="M31" s="15"/>
      <c r="N31" s="15"/>
      <c r="O31" s="28"/>
      <c r="P31" s="38" t="str">
        <f>IF(C31="ja",Preisliste!$J$5,"-  €")</f>
        <v>-  €</v>
      </c>
      <c r="Q31" s="39" t="b">
        <f>IF(O31="Mehrbett",Preisliste!$J$6,IF(O31="ez",Preisliste!$J$7,IF(O31="dz",Preisliste!$J$8,IF(O31="Mz (Betreuer)",Preisliste!$J$9,IF(O31="extern",Preisliste!$J$10,IF(O31="Begleitperson",Preisliste!$J$11))))))</f>
        <v>0</v>
      </c>
      <c r="R31" s="40">
        <f t="shared" si="3"/>
        <v>0</v>
      </c>
      <c r="S31" s="1" t="str">
        <f t="shared" si="1"/>
        <v xml:space="preserve"> </v>
      </c>
      <c r="T31" s="22"/>
    </row>
    <row r="32" spans="1:20" x14ac:dyDescent="0.3">
      <c r="A32" s="23" t="str">
        <f t="shared" si="2"/>
        <v/>
      </c>
      <c r="B32" s="14" t="str">
        <f>IF(C32="","",Angaben!$C$6)</f>
        <v/>
      </c>
      <c r="C32" s="15"/>
      <c r="D32" s="16"/>
      <c r="E32" s="16"/>
      <c r="F32" s="41"/>
      <c r="G32" s="17"/>
      <c r="H32" s="18"/>
      <c r="I32" s="19"/>
      <c r="J32" s="15"/>
      <c r="K32" s="20"/>
      <c r="L32" s="21"/>
      <c r="M32" s="15"/>
      <c r="N32" s="15"/>
      <c r="O32" s="28"/>
      <c r="P32" s="38" t="str">
        <f>IF(C32="ja",Preisliste!$J$5,"-  €")</f>
        <v>-  €</v>
      </c>
      <c r="Q32" s="39" t="b">
        <f>IF(O32="Mehrbett",Preisliste!$J$6,IF(O32="ez",Preisliste!$J$7,IF(O32="dz",Preisliste!$J$8,IF(O32="Mz (Betreuer)",Preisliste!$J$9,IF(O32="extern",Preisliste!$J$10,IF(O32="Begleitperson",Preisliste!$J$11))))))</f>
        <v>0</v>
      </c>
      <c r="R32" s="40">
        <f t="shared" si="3"/>
        <v>0</v>
      </c>
      <c r="S32" s="1" t="str">
        <f t="shared" si="1"/>
        <v xml:space="preserve"> </v>
      </c>
      <c r="T32" s="22"/>
    </row>
    <row r="33" spans="1:20" x14ac:dyDescent="0.3">
      <c r="A33" s="23" t="str">
        <f t="shared" si="2"/>
        <v/>
      </c>
      <c r="B33" s="14" t="str">
        <f>IF(C33="","",Angaben!$C$6)</f>
        <v/>
      </c>
      <c r="C33" s="15"/>
      <c r="D33" s="16"/>
      <c r="E33" s="16"/>
      <c r="F33" s="41"/>
      <c r="G33" s="17"/>
      <c r="H33" s="18"/>
      <c r="I33" s="19"/>
      <c r="J33" s="15"/>
      <c r="K33" s="20"/>
      <c r="L33" s="21"/>
      <c r="M33" s="15"/>
      <c r="N33" s="15"/>
      <c r="O33" s="28"/>
      <c r="P33" s="38" t="str">
        <f>IF(C33="ja",Preisliste!$J$5,"-  €")</f>
        <v>-  €</v>
      </c>
      <c r="Q33" s="39" t="b">
        <f>IF(O33="Mehrbett",Preisliste!$J$6,IF(O33="ez",Preisliste!$J$7,IF(O33="dz",Preisliste!$J$8,IF(O33="Mz (Betreuer)",Preisliste!$J$9,IF(O33="extern",Preisliste!$J$10,IF(O33="Begleitperson",Preisliste!$J$11))))))</f>
        <v>0</v>
      </c>
      <c r="R33" s="40">
        <f t="shared" si="3"/>
        <v>0</v>
      </c>
      <c r="S33" s="1" t="str">
        <f t="shared" si="1"/>
        <v xml:space="preserve"> </v>
      </c>
      <c r="T33" s="22"/>
    </row>
    <row r="34" spans="1:20" x14ac:dyDescent="0.3">
      <c r="A34" s="23" t="str">
        <f t="shared" si="2"/>
        <v/>
      </c>
      <c r="B34" s="14" t="str">
        <f>IF(C34="","",Angaben!$C$6)</f>
        <v/>
      </c>
      <c r="C34" s="15"/>
      <c r="D34" s="16"/>
      <c r="E34" s="16"/>
      <c r="F34" s="41"/>
      <c r="G34" s="17"/>
      <c r="H34" s="18"/>
      <c r="I34" s="19"/>
      <c r="J34" s="15"/>
      <c r="K34" s="20"/>
      <c r="L34" s="21"/>
      <c r="M34" s="15"/>
      <c r="N34" s="15"/>
      <c r="O34" s="28"/>
      <c r="P34" s="38" t="str">
        <f>IF(C34="ja",Preisliste!$J$5,"-  €")</f>
        <v>-  €</v>
      </c>
      <c r="Q34" s="39" t="b">
        <f>IF(O34="Mehrbett",Preisliste!$J$6,IF(O34="ez",Preisliste!$J$7,IF(O34="dz",Preisliste!$J$8,IF(O34="Mz (Betreuer)",Preisliste!$J$9,IF(O34="extern",Preisliste!$J$10,IF(O34="Begleitperson",Preisliste!$J$11))))))</f>
        <v>0</v>
      </c>
      <c r="R34" s="40">
        <f t="shared" si="3"/>
        <v>0</v>
      </c>
      <c r="S34" s="1" t="str">
        <f t="shared" si="1"/>
        <v xml:space="preserve"> </v>
      </c>
      <c r="T34" s="22"/>
    </row>
    <row r="35" spans="1:20" x14ac:dyDescent="0.3">
      <c r="A35" s="23" t="str">
        <f t="shared" si="2"/>
        <v/>
      </c>
      <c r="B35" s="14" t="str">
        <f>IF(C35="","",Angaben!$C$6)</f>
        <v/>
      </c>
      <c r="C35" s="15"/>
      <c r="D35" s="16"/>
      <c r="E35" s="16"/>
      <c r="F35" s="41"/>
      <c r="G35" s="17"/>
      <c r="H35" s="18"/>
      <c r="I35" s="19"/>
      <c r="J35" s="15"/>
      <c r="K35" s="20"/>
      <c r="L35" s="21"/>
      <c r="M35" s="15"/>
      <c r="N35" s="15"/>
      <c r="O35" s="28"/>
      <c r="P35" s="38" t="str">
        <f>IF(C35="ja",Preisliste!$J$5,"-  €")</f>
        <v>-  €</v>
      </c>
      <c r="Q35" s="39" t="b">
        <f>IF(O35="Mehrbett",Preisliste!$J$6,IF(O35="ez",Preisliste!$J$7,IF(O35="dz",Preisliste!$J$8,IF(O35="Mz (Betreuer)",Preisliste!$J$9,IF(O35="extern",Preisliste!$J$10,IF(O35="Begleitperson",Preisliste!$J$11))))))</f>
        <v>0</v>
      </c>
      <c r="R35" s="40">
        <f t="shared" si="3"/>
        <v>0</v>
      </c>
      <c r="S35" s="1" t="str">
        <f t="shared" si="1"/>
        <v xml:space="preserve"> </v>
      </c>
      <c r="T35" s="22"/>
    </row>
    <row r="36" spans="1:20" x14ac:dyDescent="0.3">
      <c r="A36" s="23" t="str">
        <f t="shared" si="2"/>
        <v/>
      </c>
      <c r="B36" s="14" t="str">
        <f>IF(C36="","",Angaben!$C$6)</f>
        <v/>
      </c>
      <c r="C36" s="15"/>
      <c r="D36" s="16"/>
      <c r="E36" s="16"/>
      <c r="F36" s="41"/>
      <c r="G36" s="17"/>
      <c r="H36" s="18"/>
      <c r="I36" s="19"/>
      <c r="J36" s="15"/>
      <c r="K36" s="20"/>
      <c r="L36" s="21"/>
      <c r="M36" s="15"/>
      <c r="N36" s="15"/>
      <c r="O36" s="28"/>
      <c r="P36" s="38" t="str">
        <f>IF(C36="ja",Preisliste!$J$5,"-  €")</f>
        <v>-  €</v>
      </c>
      <c r="Q36" s="39" t="b">
        <f>IF(O36="Mehrbett",Preisliste!$J$6,IF(O36="ez",Preisliste!$J$7,IF(O36="dz",Preisliste!$J$8,IF(O36="Mz (Betreuer)",Preisliste!$J$9,IF(O36="extern",Preisliste!$J$10,IF(O36="Begleitperson",Preisliste!$J$11))))))</f>
        <v>0</v>
      </c>
      <c r="R36" s="40">
        <f t="shared" si="3"/>
        <v>0</v>
      </c>
      <c r="S36" s="1" t="str">
        <f t="shared" si="1"/>
        <v xml:space="preserve"> </v>
      </c>
      <c r="T36" s="22"/>
    </row>
    <row r="37" spans="1:20" x14ac:dyDescent="0.3">
      <c r="A37" s="23" t="str">
        <f t="shared" si="2"/>
        <v/>
      </c>
      <c r="B37" s="14" t="str">
        <f>IF(C37="","",Angaben!$C$6)</f>
        <v/>
      </c>
      <c r="C37" s="15"/>
      <c r="D37" s="16"/>
      <c r="E37" s="16"/>
      <c r="F37" s="41"/>
      <c r="G37" s="17"/>
      <c r="H37" s="18"/>
      <c r="I37" s="19"/>
      <c r="J37" s="15"/>
      <c r="K37" s="20"/>
      <c r="L37" s="21"/>
      <c r="M37" s="15"/>
      <c r="N37" s="15"/>
      <c r="O37" s="28"/>
      <c r="P37" s="38" t="str">
        <f>IF(C37="ja",Preisliste!$J$5,"-  €")</f>
        <v>-  €</v>
      </c>
      <c r="Q37" s="39" t="b">
        <f>IF(O37="Mehrbett",Preisliste!$J$6,IF(O37="ez",Preisliste!$J$7,IF(O37="dz",Preisliste!$J$8,IF(O37="Mz (Betreuer)",Preisliste!$J$9,IF(O37="extern",Preisliste!$J$10,IF(O37="Begleitperson",Preisliste!$J$11))))))</f>
        <v>0</v>
      </c>
      <c r="R37" s="40">
        <f t="shared" si="3"/>
        <v>0</v>
      </c>
      <c r="S37" s="1" t="str">
        <f t="shared" si="1"/>
        <v xml:space="preserve"> </v>
      </c>
      <c r="T37" s="22"/>
    </row>
    <row r="38" spans="1:20" x14ac:dyDescent="0.3">
      <c r="A38" s="23" t="str">
        <f t="shared" si="2"/>
        <v/>
      </c>
      <c r="B38" s="14" t="str">
        <f>IF(C38="","",Angaben!$C$6)</f>
        <v/>
      </c>
      <c r="C38" s="15"/>
      <c r="D38" s="16"/>
      <c r="E38" s="16"/>
      <c r="F38" s="41"/>
      <c r="G38" s="17"/>
      <c r="H38" s="18"/>
      <c r="I38" s="19"/>
      <c r="J38" s="15"/>
      <c r="K38" s="20"/>
      <c r="L38" s="21"/>
      <c r="M38" s="15"/>
      <c r="N38" s="15"/>
      <c r="O38" s="28"/>
      <c r="P38" s="38" t="str">
        <f>IF(C38="ja",Preisliste!$J$5,"-  €")</f>
        <v>-  €</v>
      </c>
      <c r="Q38" s="39" t="b">
        <f>IF(O38="Mehrbett",Preisliste!$J$6,IF(O38="ez",Preisliste!$J$7,IF(O38="dz",Preisliste!$J$8,IF(O38="Mz (Betreuer)",Preisliste!$J$9,IF(O38="extern",Preisliste!$J$10,IF(O38="Begleitperson",Preisliste!$J$11))))))</f>
        <v>0</v>
      </c>
      <c r="R38" s="40">
        <f t="shared" si="3"/>
        <v>0</v>
      </c>
      <c r="S38" s="1" t="str">
        <f t="shared" si="1"/>
        <v xml:space="preserve"> </v>
      </c>
      <c r="T38" s="22"/>
    </row>
    <row r="39" spans="1:20" x14ac:dyDescent="0.3">
      <c r="A39" s="23" t="str">
        <f t="shared" si="2"/>
        <v/>
      </c>
      <c r="B39" s="14" t="str">
        <f>IF(C39="","",Angaben!$C$6)</f>
        <v/>
      </c>
      <c r="C39" s="15"/>
      <c r="D39" s="16"/>
      <c r="E39" s="16"/>
      <c r="F39" s="41"/>
      <c r="G39" s="17"/>
      <c r="H39" s="18"/>
      <c r="I39" s="19"/>
      <c r="J39" s="15"/>
      <c r="K39" s="20"/>
      <c r="L39" s="21"/>
      <c r="M39" s="15"/>
      <c r="N39" s="15"/>
      <c r="O39" s="28"/>
      <c r="P39" s="38" t="str">
        <f>IF(C39="ja",Preisliste!$J$5,"-  €")</f>
        <v>-  €</v>
      </c>
      <c r="Q39" s="39" t="b">
        <f>IF(O39="Mehrbett",Preisliste!$J$6,IF(O39="ez",Preisliste!$J$7,IF(O39="dz",Preisliste!$J$8,IF(O39="Mz (Betreuer)",Preisliste!$J$9,IF(O39="extern",Preisliste!$J$10,IF(O39="Begleitperson",Preisliste!$J$11))))))</f>
        <v>0</v>
      </c>
      <c r="R39" s="40">
        <f t="shared" si="3"/>
        <v>0</v>
      </c>
      <c r="S39" s="1" t="str">
        <f t="shared" si="1"/>
        <v xml:space="preserve"> </v>
      </c>
      <c r="T39" s="22"/>
    </row>
    <row r="40" spans="1:20" x14ac:dyDescent="0.3">
      <c r="A40" s="23" t="str">
        <f t="shared" si="2"/>
        <v/>
      </c>
      <c r="B40" s="14" t="str">
        <f>IF(C40="","",Angaben!$C$6)</f>
        <v/>
      </c>
      <c r="C40" s="15"/>
      <c r="D40" s="16"/>
      <c r="E40" s="16"/>
      <c r="F40" s="41"/>
      <c r="G40" s="17"/>
      <c r="H40" s="18"/>
      <c r="I40" s="19"/>
      <c r="J40" s="15"/>
      <c r="K40" s="20"/>
      <c r="L40" s="21"/>
      <c r="M40" s="15"/>
      <c r="N40" s="15"/>
      <c r="O40" s="28"/>
      <c r="P40" s="38" t="str">
        <f>IF(C40="ja",Preisliste!$J$5,"-  €")</f>
        <v>-  €</v>
      </c>
      <c r="Q40" s="39" t="b">
        <f>IF(O40="Mehrbett",Preisliste!$J$6,IF(O40="ez",Preisliste!$J$7,IF(O40="dz",Preisliste!$J$8,IF(O40="Mz (Betreuer)",Preisliste!$J$9,IF(O40="extern",Preisliste!$J$10,IF(O40="Begleitperson",Preisliste!$J$11))))))</f>
        <v>0</v>
      </c>
      <c r="R40" s="40">
        <f t="shared" si="3"/>
        <v>0</v>
      </c>
      <c r="S40" s="1" t="str">
        <f t="shared" si="1"/>
        <v xml:space="preserve"> </v>
      </c>
      <c r="T40" s="22"/>
    </row>
    <row r="41" spans="1:20" x14ac:dyDescent="0.3">
      <c r="A41" s="23" t="str">
        <f t="shared" si="2"/>
        <v/>
      </c>
      <c r="B41" s="14" t="str">
        <f>IF(C41="","",Angaben!$C$6)</f>
        <v/>
      </c>
      <c r="C41" s="15"/>
      <c r="D41" s="16"/>
      <c r="E41" s="16"/>
      <c r="F41" s="41"/>
      <c r="G41" s="17"/>
      <c r="H41" s="18"/>
      <c r="I41" s="19"/>
      <c r="J41" s="15"/>
      <c r="K41" s="20"/>
      <c r="L41" s="21"/>
      <c r="M41" s="15"/>
      <c r="N41" s="15"/>
      <c r="O41" s="28"/>
      <c r="P41" s="38" t="str">
        <f>IF(C41="ja",Preisliste!$J$5,"-  €")</f>
        <v>-  €</v>
      </c>
      <c r="Q41" s="39" t="b">
        <f>IF(O41="Mehrbett",Preisliste!$J$6,IF(O41="ez",Preisliste!$J$7,IF(O41="dz",Preisliste!$J$8,IF(O41="Mz (Betreuer)",Preisliste!$J$9,IF(O41="extern",Preisliste!$J$10,IF(O41="Begleitperson",Preisliste!$J$11))))))</f>
        <v>0</v>
      </c>
      <c r="R41" s="40">
        <f t="shared" si="3"/>
        <v>0</v>
      </c>
      <c r="S41" s="1" t="str">
        <f t="shared" si="1"/>
        <v xml:space="preserve"> </v>
      </c>
      <c r="T41" s="22"/>
    </row>
    <row r="42" spans="1:20" x14ac:dyDescent="0.3">
      <c r="A42" s="23" t="str">
        <f t="shared" si="2"/>
        <v/>
      </c>
      <c r="B42" s="14" t="str">
        <f>IF(C42="","",Angaben!$C$6)</f>
        <v/>
      </c>
      <c r="C42" s="15"/>
      <c r="D42" s="16"/>
      <c r="E42" s="16"/>
      <c r="F42" s="41"/>
      <c r="G42" s="17"/>
      <c r="H42" s="18"/>
      <c r="I42" s="19"/>
      <c r="J42" s="15"/>
      <c r="K42" s="20"/>
      <c r="L42" s="21"/>
      <c r="M42" s="15"/>
      <c r="N42" s="15"/>
      <c r="O42" s="28"/>
      <c r="P42" s="38" t="str">
        <f>IF(C42="ja",Preisliste!$J$5,"-  €")</f>
        <v>-  €</v>
      </c>
      <c r="Q42" s="39" t="b">
        <f>IF(O42="Mehrbett",Preisliste!$J$6,IF(O42="ez",Preisliste!$J$7,IF(O42="dz",Preisliste!$J$8,IF(O42="Mz (Betreuer)",Preisliste!$J$9,IF(O42="extern",Preisliste!$J$10,IF(O42="Begleitperson",Preisliste!$J$11))))))</f>
        <v>0</v>
      </c>
      <c r="R42" s="40">
        <f t="shared" si="3"/>
        <v>0</v>
      </c>
      <c r="S42" s="1" t="str">
        <f t="shared" si="1"/>
        <v xml:space="preserve"> </v>
      </c>
      <c r="T42" s="22"/>
    </row>
    <row r="43" spans="1:20" x14ac:dyDescent="0.3">
      <c r="A43" s="23" t="str">
        <f t="shared" si="2"/>
        <v/>
      </c>
      <c r="B43" s="14" t="str">
        <f>IF(C43="","",Angaben!$C$6)</f>
        <v/>
      </c>
      <c r="C43" s="15"/>
      <c r="D43" s="16"/>
      <c r="E43" s="16"/>
      <c r="F43" s="41"/>
      <c r="G43" s="17"/>
      <c r="H43" s="18"/>
      <c r="I43" s="19"/>
      <c r="J43" s="15"/>
      <c r="K43" s="20"/>
      <c r="L43" s="21"/>
      <c r="M43" s="15"/>
      <c r="N43" s="15"/>
      <c r="O43" s="28"/>
      <c r="P43" s="38" t="str">
        <f>IF(C43="ja",Preisliste!$J$5,"-  €")</f>
        <v>-  €</v>
      </c>
      <c r="Q43" s="39" t="b">
        <f>IF(O43="Mehrbett",Preisliste!$J$6,IF(O43="ez",Preisliste!$J$7,IF(O43="dz",Preisliste!$J$8,IF(O43="Mz (Betreuer)",Preisliste!$J$9,IF(O43="extern",Preisliste!$J$10,IF(O43="Begleitperson",Preisliste!$J$11))))))</f>
        <v>0</v>
      </c>
      <c r="R43" s="40">
        <f t="shared" si="3"/>
        <v>0</v>
      </c>
      <c r="S43" s="1" t="str">
        <f t="shared" si="1"/>
        <v xml:space="preserve"> </v>
      </c>
      <c r="T43" s="22"/>
    </row>
    <row r="44" spans="1:20" x14ac:dyDescent="0.3">
      <c r="A44" s="23" t="str">
        <f t="shared" si="2"/>
        <v/>
      </c>
      <c r="B44" s="14" t="str">
        <f>IF(C44="","",Angaben!$C$6)</f>
        <v/>
      </c>
      <c r="C44" s="15"/>
      <c r="D44" s="16"/>
      <c r="E44" s="16"/>
      <c r="F44" s="41"/>
      <c r="G44" s="17"/>
      <c r="H44" s="18"/>
      <c r="I44" s="19"/>
      <c r="J44" s="15"/>
      <c r="K44" s="20"/>
      <c r="L44" s="21"/>
      <c r="M44" s="15"/>
      <c r="N44" s="15"/>
      <c r="O44" s="28"/>
      <c r="P44" s="38" t="str">
        <f>IF(C44="ja",Preisliste!$J$5,"-  €")</f>
        <v>-  €</v>
      </c>
      <c r="Q44" s="39" t="b">
        <f>IF(O44="Mehrbett",Preisliste!$J$6,IF(O44="ez",Preisliste!$J$7,IF(O44="dz",Preisliste!$J$8,IF(O44="Mz (Betreuer)",Preisliste!$J$9,IF(O44="extern",Preisliste!$J$10,IF(O44="Begleitperson",Preisliste!$J$11))))))</f>
        <v>0</v>
      </c>
      <c r="R44" s="40">
        <f t="shared" si="3"/>
        <v>0</v>
      </c>
      <c r="S44" s="1" t="str">
        <f t="shared" si="1"/>
        <v xml:space="preserve"> </v>
      </c>
      <c r="T44" s="22"/>
    </row>
    <row r="45" spans="1:20" x14ac:dyDescent="0.3">
      <c r="A45" s="23" t="str">
        <f t="shared" si="2"/>
        <v/>
      </c>
      <c r="B45" s="14" t="str">
        <f>IF(C45="","",Angaben!$C$6)</f>
        <v/>
      </c>
      <c r="C45" s="15"/>
      <c r="D45" s="16"/>
      <c r="E45" s="16"/>
      <c r="F45" s="41"/>
      <c r="G45" s="17"/>
      <c r="H45" s="18"/>
      <c r="I45" s="19"/>
      <c r="J45" s="15"/>
      <c r="K45" s="20"/>
      <c r="L45" s="21"/>
      <c r="M45" s="15"/>
      <c r="N45" s="15"/>
      <c r="O45" s="28"/>
      <c r="P45" s="38" t="str">
        <f>IF(C45="ja",Preisliste!$J$5,"-  €")</f>
        <v>-  €</v>
      </c>
      <c r="Q45" s="39" t="b">
        <f>IF(O45="Mehrbett",Preisliste!$J$6,IF(O45="ez",Preisliste!$J$7,IF(O45="dz",Preisliste!$J$8,IF(O45="Mz (Betreuer)",Preisliste!$J$9,IF(O45="extern",Preisliste!$J$10,IF(O45="Begleitperson",Preisliste!$J$11))))))</f>
        <v>0</v>
      </c>
      <c r="R45" s="40">
        <f t="shared" si="3"/>
        <v>0</v>
      </c>
      <c r="S45" s="1" t="str">
        <f t="shared" si="1"/>
        <v xml:space="preserve"> </v>
      </c>
      <c r="T45" s="22"/>
    </row>
    <row r="46" spans="1:20" x14ac:dyDescent="0.3">
      <c r="A46" s="23" t="str">
        <f t="shared" si="2"/>
        <v/>
      </c>
      <c r="B46" s="14" t="str">
        <f>IF(C46="","",Angaben!$C$6)</f>
        <v/>
      </c>
      <c r="C46" s="15"/>
      <c r="D46" s="16"/>
      <c r="E46" s="16"/>
      <c r="F46" s="41"/>
      <c r="G46" s="17"/>
      <c r="H46" s="18"/>
      <c r="I46" s="19"/>
      <c r="J46" s="15"/>
      <c r="K46" s="20"/>
      <c r="L46" s="21"/>
      <c r="M46" s="15"/>
      <c r="N46" s="15"/>
      <c r="O46" s="28"/>
      <c r="P46" s="38" t="str">
        <f>IF(C46="ja",Preisliste!$J$5,"-  €")</f>
        <v>-  €</v>
      </c>
      <c r="Q46" s="39" t="b">
        <f>IF(O46="Mehrbett",Preisliste!$J$6,IF(O46="ez",Preisliste!$J$7,IF(O46="dz",Preisliste!$J$8,IF(O46="Mz (Betreuer)",Preisliste!$J$9,IF(O46="extern",Preisliste!$J$10,IF(O46="Begleitperson",Preisliste!$J$11))))))</f>
        <v>0</v>
      </c>
      <c r="R46" s="40">
        <f t="shared" si="3"/>
        <v>0</v>
      </c>
      <c r="S46" s="1" t="str">
        <f t="shared" si="1"/>
        <v xml:space="preserve"> </v>
      </c>
      <c r="T46" s="22"/>
    </row>
    <row r="47" spans="1:20" x14ac:dyDescent="0.3">
      <c r="A47" s="23" t="str">
        <f t="shared" si="2"/>
        <v/>
      </c>
      <c r="B47" s="14" t="str">
        <f>IF(C47="","",Angaben!$C$6)</f>
        <v/>
      </c>
      <c r="C47" s="15"/>
      <c r="D47" s="16"/>
      <c r="E47" s="16"/>
      <c r="F47" s="41"/>
      <c r="G47" s="17"/>
      <c r="H47" s="18"/>
      <c r="I47" s="19"/>
      <c r="J47" s="15"/>
      <c r="K47" s="20"/>
      <c r="L47" s="21"/>
      <c r="M47" s="15"/>
      <c r="N47" s="15"/>
      <c r="O47" s="28"/>
      <c r="P47" s="38" t="str">
        <f>IF(C47="ja",Preisliste!$J$5,"-  €")</f>
        <v>-  €</v>
      </c>
      <c r="Q47" s="39" t="b">
        <f>IF(O47="Mehrbett",Preisliste!$J$6,IF(O47="ez",Preisliste!$J$7,IF(O47="dz",Preisliste!$J$8,IF(O47="Mz (Betreuer)",Preisliste!$J$9,IF(O47="extern",Preisliste!$J$10,IF(O47="Begleitperson",Preisliste!$J$11))))))</f>
        <v>0</v>
      </c>
      <c r="R47" s="40">
        <f t="shared" si="3"/>
        <v>0</v>
      </c>
      <c r="S47" s="1" t="str">
        <f t="shared" si="1"/>
        <v xml:space="preserve"> </v>
      </c>
      <c r="T47" s="22"/>
    </row>
    <row r="48" spans="1:20" x14ac:dyDescent="0.3">
      <c r="A48" s="23" t="str">
        <f t="shared" si="2"/>
        <v/>
      </c>
      <c r="B48" s="14" t="str">
        <f>IF(C48="","",Angaben!$C$6)</f>
        <v/>
      </c>
      <c r="C48" s="15"/>
      <c r="D48" s="16"/>
      <c r="E48" s="16"/>
      <c r="F48" s="41"/>
      <c r="G48" s="17"/>
      <c r="H48" s="18"/>
      <c r="I48" s="19"/>
      <c r="J48" s="15"/>
      <c r="K48" s="20"/>
      <c r="L48" s="21"/>
      <c r="M48" s="15"/>
      <c r="N48" s="15"/>
      <c r="O48" s="28"/>
      <c r="P48" s="38" t="str">
        <f>IF(C48="ja",Preisliste!$J$5,"-  €")</f>
        <v>-  €</v>
      </c>
      <c r="Q48" s="39" t="b">
        <f>IF(O48="Mehrbett",Preisliste!$J$6,IF(O48="ez",Preisliste!$J$7,IF(O48="dz",Preisliste!$J$8,IF(O48="Mz (Betreuer)",Preisliste!$J$9,IF(O48="extern",Preisliste!$J$10,IF(O48="Begleitperson",Preisliste!$J$11))))))</f>
        <v>0</v>
      </c>
      <c r="R48" s="40">
        <f t="shared" si="3"/>
        <v>0</v>
      </c>
      <c r="S48" s="1" t="str">
        <f t="shared" si="1"/>
        <v xml:space="preserve"> </v>
      </c>
      <c r="T48" s="22"/>
    </row>
    <row r="49" spans="1:20" x14ac:dyDescent="0.3">
      <c r="A49" s="23" t="str">
        <f t="shared" si="2"/>
        <v/>
      </c>
      <c r="B49" s="14" t="str">
        <f>IF(C49="","",Angaben!$C$6)</f>
        <v/>
      </c>
      <c r="C49" s="15"/>
      <c r="D49" s="16"/>
      <c r="E49" s="16"/>
      <c r="F49" s="41"/>
      <c r="G49" s="17"/>
      <c r="H49" s="18"/>
      <c r="I49" s="19"/>
      <c r="J49" s="15"/>
      <c r="K49" s="20"/>
      <c r="L49" s="21"/>
      <c r="M49" s="15"/>
      <c r="N49" s="15"/>
      <c r="O49" s="28"/>
      <c r="P49" s="38" t="str">
        <f>IF(C49="ja",Preisliste!$J$5,"-  €")</f>
        <v>-  €</v>
      </c>
      <c r="Q49" s="39" t="b">
        <f>IF(O49="Mehrbett",Preisliste!$J$6,IF(O49="ez",Preisliste!$J$7,IF(O49="dz",Preisliste!$J$8,IF(O49="Mz (Betreuer)",Preisliste!$J$9,IF(O49="extern",Preisliste!$J$10,IF(O49="Begleitperson",Preisliste!$J$11))))))</f>
        <v>0</v>
      </c>
      <c r="R49" s="40">
        <f t="shared" si="3"/>
        <v>0</v>
      </c>
      <c r="S49" s="1" t="str">
        <f t="shared" si="1"/>
        <v xml:space="preserve"> </v>
      </c>
      <c r="T49" s="22"/>
    </row>
    <row r="50" spans="1:20" x14ac:dyDescent="0.3">
      <c r="A50" s="23" t="str">
        <f t="shared" si="2"/>
        <v/>
      </c>
      <c r="B50" s="14" t="str">
        <f>IF(C50="","",Angaben!$C$6)</f>
        <v/>
      </c>
      <c r="C50" s="15"/>
      <c r="D50" s="16"/>
      <c r="E50" s="16"/>
      <c r="F50" s="41"/>
      <c r="G50" s="17"/>
      <c r="H50" s="18"/>
      <c r="I50" s="19"/>
      <c r="J50" s="15"/>
      <c r="K50" s="20"/>
      <c r="L50" s="21"/>
      <c r="M50" s="15"/>
      <c r="N50" s="15"/>
      <c r="O50" s="28"/>
      <c r="P50" s="38" t="str">
        <f>IF(C50="ja",Preisliste!$J$5,"-  €")</f>
        <v>-  €</v>
      </c>
      <c r="Q50" s="39" t="b">
        <f>IF(O50="Mehrbett",Preisliste!$J$6,IF(O50="ez",Preisliste!$J$7,IF(O50="dz",Preisliste!$J$8,IF(O50="Mz (Betreuer)",Preisliste!$J$9,IF(O50="extern",Preisliste!$J$10,IF(O50="Begleitperson",Preisliste!$J$11))))))</f>
        <v>0</v>
      </c>
      <c r="R50" s="40">
        <f t="shared" si="3"/>
        <v>0</v>
      </c>
      <c r="S50" s="1" t="str">
        <f t="shared" si="1"/>
        <v xml:space="preserve"> </v>
      </c>
      <c r="T50" s="22"/>
    </row>
    <row r="51" spans="1:20" x14ac:dyDescent="0.3">
      <c r="A51" s="23" t="str">
        <f t="shared" si="2"/>
        <v/>
      </c>
      <c r="B51" s="14" t="str">
        <f>IF(C51="","",Angaben!$C$6)</f>
        <v/>
      </c>
      <c r="C51" s="15"/>
      <c r="D51" s="16"/>
      <c r="E51" s="16"/>
      <c r="F51" s="41"/>
      <c r="G51" s="17"/>
      <c r="H51" s="18"/>
      <c r="I51" s="19"/>
      <c r="J51" s="15"/>
      <c r="K51" s="20"/>
      <c r="L51" s="21"/>
      <c r="M51" s="15"/>
      <c r="N51" s="15"/>
      <c r="O51" s="28"/>
      <c r="P51" s="38" t="str">
        <f>IF(C51="ja",Preisliste!$J$5,"-  €")</f>
        <v>-  €</v>
      </c>
      <c r="Q51" s="39" t="b">
        <f>IF(O51="Mehrbett",Preisliste!$J$6,IF(O51="ez",Preisliste!$J$7,IF(O51="dz",Preisliste!$J$8,IF(O51="Mz (Betreuer)",Preisliste!$J$9,IF(O51="extern",Preisliste!$J$10,IF(O51="Begleitperson",Preisliste!$J$11))))))</f>
        <v>0</v>
      </c>
      <c r="R51" s="40">
        <f t="shared" si="3"/>
        <v>0</v>
      </c>
      <c r="S51" s="1" t="str">
        <f t="shared" si="1"/>
        <v xml:space="preserve"> </v>
      </c>
      <c r="T51" s="22"/>
    </row>
    <row r="52" spans="1:20" x14ac:dyDescent="0.3">
      <c r="A52" s="23" t="str">
        <f t="shared" si="2"/>
        <v/>
      </c>
      <c r="B52" s="14" t="str">
        <f>IF(C52="","",Angaben!$C$6)</f>
        <v/>
      </c>
      <c r="C52" s="15"/>
      <c r="D52" s="16"/>
      <c r="E52" s="16"/>
      <c r="F52" s="41"/>
      <c r="G52" s="17"/>
      <c r="H52" s="18"/>
      <c r="I52" s="19"/>
      <c r="J52" s="15"/>
      <c r="K52" s="20"/>
      <c r="L52" s="21"/>
      <c r="M52" s="15"/>
      <c r="N52" s="15"/>
      <c r="O52" s="28"/>
      <c r="P52" s="38" t="str">
        <f>IF(C52="ja",Preisliste!$J$5,"-  €")</f>
        <v>-  €</v>
      </c>
      <c r="Q52" s="39" t="b">
        <f>IF(O52="Mehrbett",Preisliste!$J$6,IF(O52="ez",Preisliste!$J$7,IF(O52="dz",Preisliste!$J$8,IF(O52="Mz (Betreuer)",Preisliste!$J$9,IF(O52="extern",Preisliste!$J$10,IF(O52="Begleitperson",Preisliste!$J$11))))))</f>
        <v>0</v>
      </c>
      <c r="R52" s="40">
        <f t="shared" si="3"/>
        <v>0</v>
      </c>
      <c r="S52" s="1" t="str">
        <f t="shared" si="1"/>
        <v xml:space="preserve"> </v>
      </c>
      <c r="T52" s="22"/>
    </row>
    <row r="53" spans="1:20" x14ac:dyDescent="0.3">
      <c r="A53" s="23" t="str">
        <f t="shared" si="2"/>
        <v/>
      </c>
      <c r="B53" s="14" t="str">
        <f>IF(C53="","",Angaben!$C$6)</f>
        <v/>
      </c>
      <c r="C53" s="15"/>
      <c r="D53" s="16"/>
      <c r="E53" s="16"/>
      <c r="F53" s="41"/>
      <c r="G53" s="17"/>
      <c r="H53" s="18"/>
      <c r="I53" s="19"/>
      <c r="J53" s="15"/>
      <c r="K53" s="20"/>
      <c r="L53" s="21"/>
      <c r="M53" s="15"/>
      <c r="N53" s="15"/>
      <c r="O53" s="28"/>
      <c r="P53" s="38" t="str">
        <f>IF(C53="ja",Preisliste!$J$5,"-  €")</f>
        <v>-  €</v>
      </c>
      <c r="Q53" s="39" t="b">
        <f>IF(O53="Mehrbett",Preisliste!$J$6,IF(O53="ez",Preisliste!$J$7,IF(O53="dz",Preisliste!$J$8,IF(O53="Mz (Betreuer)",Preisliste!$J$9,IF(O53="extern",Preisliste!$J$10,IF(O53="Begleitperson",Preisliste!$J$11))))))</f>
        <v>0</v>
      </c>
      <c r="R53" s="40">
        <f t="shared" si="3"/>
        <v>0</v>
      </c>
      <c r="S53" s="1" t="str">
        <f t="shared" si="1"/>
        <v xml:space="preserve"> </v>
      </c>
      <c r="T53" s="22"/>
    </row>
    <row r="54" spans="1:20" x14ac:dyDescent="0.3">
      <c r="A54" s="23" t="str">
        <f t="shared" si="2"/>
        <v/>
      </c>
      <c r="B54" s="14" t="str">
        <f>IF(C54="","",Angaben!$C$6)</f>
        <v/>
      </c>
      <c r="C54" s="15"/>
      <c r="D54" s="16"/>
      <c r="E54" s="16"/>
      <c r="F54" s="41"/>
      <c r="G54" s="17"/>
      <c r="H54" s="18"/>
      <c r="I54" s="19"/>
      <c r="J54" s="15"/>
      <c r="K54" s="20"/>
      <c r="L54" s="21"/>
      <c r="M54" s="15"/>
      <c r="N54" s="15"/>
      <c r="O54" s="28"/>
      <c r="P54" s="38" t="str">
        <f>IF(C54="ja",Preisliste!$J$5,"-  €")</f>
        <v>-  €</v>
      </c>
      <c r="Q54" s="39" t="b">
        <f>IF(O54="Mehrbett",Preisliste!$J$6,IF(O54="ez",Preisliste!$J$7,IF(O54="dz",Preisliste!$J$8,IF(O54="Mz (Betreuer)",Preisliste!$J$9,IF(O54="extern",Preisliste!$J$10,IF(O54="Begleitperson",Preisliste!$J$11))))))</f>
        <v>0</v>
      </c>
      <c r="R54" s="40">
        <f t="shared" si="3"/>
        <v>0</v>
      </c>
      <c r="S54" s="1" t="str">
        <f t="shared" si="1"/>
        <v xml:space="preserve"> </v>
      </c>
      <c r="T54" s="22"/>
    </row>
    <row r="55" spans="1:20" x14ac:dyDescent="0.3">
      <c r="A55" s="23" t="str">
        <f t="shared" si="2"/>
        <v/>
      </c>
      <c r="B55" s="14" t="str">
        <f>IF(C55="","",Angaben!$C$6)</f>
        <v/>
      </c>
      <c r="C55" s="15"/>
      <c r="D55" s="16"/>
      <c r="E55" s="16"/>
      <c r="F55" s="41"/>
      <c r="G55" s="17"/>
      <c r="H55" s="18"/>
      <c r="I55" s="19"/>
      <c r="J55" s="15"/>
      <c r="K55" s="20"/>
      <c r="L55" s="21"/>
      <c r="M55" s="15"/>
      <c r="N55" s="15"/>
      <c r="O55" s="28"/>
      <c r="P55" s="38" t="str">
        <f>IF(C55="ja",Preisliste!$J$5,"-  €")</f>
        <v>-  €</v>
      </c>
      <c r="Q55" s="39" t="b">
        <f>IF(O55="Mehrbett",Preisliste!$J$6,IF(O55="ez",Preisliste!$J$7,IF(O55="dz",Preisliste!$J$8,IF(O55="Mz (Betreuer)",Preisliste!$J$9,IF(O55="extern",Preisliste!$J$10,IF(O55="Begleitperson",Preisliste!$J$11))))))</f>
        <v>0</v>
      </c>
      <c r="R55" s="40">
        <f t="shared" si="3"/>
        <v>0</v>
      </c>
      <c r="S55" s="1" t="str">
        <f t="shared" si="1"/>
        <v xml:space="preserve"> </v>
      </c>
      <c r="T55" s="22"/>
    </row>
    <row r="56" spans="1:20" x14ac:dyDescent="0.3">
      <c r="A56" s="23" t="str">
        <f t="shared" si="2"/>
        <v/>
      </c>
      <c r="B56" s="14" t="str">
        <f>IF(C56="","",Angaben!$C$6)</f>
        <v/>
      </c>
      <c r="C56" s="15"/>
      <c r="D56" s="16"/>
      <c r="E56" s="16"/>
      <c r="F56" s="41"/>
      <c r="G56" s="17"/>
      <c r="H56" s="18"/>
      <c r="I56" s="19"/>
      <c r="J56" s="15"/>
      <c r="K56" s="20"/>
      <c r="L56" s="21"/>
      <c r="M56" s="15"/>
      <c r="N56" s="15"/>
      <c r="O56" s="28"/>
      <c r="P56" s="38" t="str">
        <f>IF(C56="ja",Preisliste!$J$5,"-  €")</f>
        <v>-  €</v>
      </c>
      <c r="Q56" s="39" t="b">
        <f>IF(O56="Mehrbett",Preisliste!$J$6,IF(O56="ez",Preisliste!$J$7,IF(O56="dz",Preisliste!$J$8,IF(O56="Mz (Betreuer)",Preisliste!$J$9,IF(O56="extern",Preisliste!$J$10,IF(O56="Begleitperson",Preisliste!$J$11))))))</f>
        <v>0</v>
      </c>
      <c r="R56" s="40">
        <f t="shared" si="3"/>
        <v>0</v>
      </c>
      <c r="S56" s="1" t="str">
        <f t="shared" si="1"/>
        <v xml:space="preserve"> </v>
      </c>
      <c r="T56" s="22"/>
    </row>
    <row r="57" spans="1:20" x14ac:dyDescent="0.3">
      <c r="A57" s="23" t="str">
        <f t="shared" si="2"/>
        <v/>
      </c>
      <c r="B57" s="14" t="str">
        <f>IF(C57="","",Angaben!$C$6)</f>
        <v/>
      </c>
      <c r="C57" s="15"/>
      <c r="D57" s="16"/>
      <c r="E57" s="16"/>
      <c r="F57" s="41"/>
      <c r="G57" s="17"/>
      <c r="H57" s="18"/>
      <c r="I57" s="19"/>
      <c r="J57" s="15"/>
      <c r="K57" s="20"/>
      <c r="L57" s="21"/>
      <c r="M57" s="15"/>
      <c r="N57" s="15"/>
      <c r="O57" s="28"/>
      <c r="P57" s="38" t="str">
        <f>IF(C57="ja",Preisliste!$J$5,"-  €")</f>
        <v>-  €</v>
      </c>
      <c r="Q57" s="39" t="b">
        <f>IF(O57="Mehrbett",Preisliste!$J$6,IF(O57="ez",Preisliste!$J$7,IF(O57="dz",Preisliste!$J$8,IF(O57="Mz (Betreuer)",Preisliste!$J$9,IF(O57="extern",Preisliste!$J$10,IF(O57="Begleitperson",Preisliste!$J$11))))))</f>
        <v>0</v>
      </c>
      <c r="R57" s="40">
        <f t="shared" si="3"/>
        <v>0</v>
      </c>
      <c r="S57" s="1" t="str">
        <f t="shared" si="1"/>
        <v xml:space="preserve"> </v>
      </c>
      <c r="T57" s="22"/>
    </row>
    <row r="58" spans="1:20" x14ac:dyDescent="0.3">
      <c r="A58" s="23" t="str">
        <f t="shared" si="2"/>
        <v/>
      </c>
      <c r="B58" s="14" t="str">
        <f>IF(C58="","",Angaben!$C$6)</f>
        <v/>
      </c>
      <c r="C58" s="15"/>
      <c r="D58" s="16"/>
      <c r="E58" s="16"/>
      <c r="F58" s="41"/>
      <c r="G58" s="17"/>
      <c r="H58" s="18"/>
      <c r="I58" s="19"/>
      <c r="J58" s="15"/>
      <c r="K58" s="20"/>
      <c r="L58" s="21"/>
      <c r="M58" s="15"/>
      <c r="N58" s="15"/>
      <c r="O58" s="28"/>
      <c r="P58" s="38" t="str">
        <f>IF(C58="ja",Preisliste!$J$5,"-  €")</f>
        <v>-  €</v>
      </c>
      <c r="Q58" s="39" t="b">
        <f>IF(O58="Mehrbett",Preisliste!$J$6,IF(O58="ez",Preisliste!$J$7,IF(O58="dz",Preisliste!$J$8,IF(O58="Mz (Betreuer)",Preisliste!$J$9,IF(O58="extern",Preisliste!$J$10,IF(O58="Begleitperson",Preisliste!$J$11))))))</f>
        <v>0</v>
      </c>
      <c r="R58" s="40">
        <f t="shared" si="3"/>
        <v>0</v>
      </c>
      <c r="S58" s="1" t="str">
        <f t="shared" si="1"/>
        <v xml:space="preserve"> </v>
      </c>
      <c r="T58" s="22"/>
    </row>
    <row r="59" spans="1:20" x14ac:dyDescent="0.3">
      <c r="A59" s="23" t="str">
        <f t="shared" si="2"/>
        <v/>
      </c>
      <c r="B59" s="14" t="str">
        <f>IF(C59="","",Angaben!$C$6)</f>
        <v/>
      </c>
      <c r="C59" s="15"/>
      <c r="D59" s="16"/>
      <c r="E59" s="16"/>
      <c r="F59" s="41"/>
      <c r="G59" s="17"/>
      <c r="H59" s="18"/>
      <c r="I59" s="19"/>
      <c r="J59" s="15"/>
      <c r="K59" s="20"/>
      <c r="L59" s="21"/>
      <c r="M59" s="15"/>
      <c r="N59" s="15"/>
      <c r="O59" s="28"/>
      <c r="P59" s="38" t="str">
        <f>IF(C59="ja",Preisliste!$J$5,"-  €")</f>
        <v>-  €</v>
      </c>
      <c r="Q59" s="39" t="b">
        <f>IF(O59="Mehrbett",Preisliste!$J$6,IF(O59="ez",Preisliste!$J$7,IF(O59="dz",Preisliste!$J$8,IF(O59="Mz (Betreuer)",Preisliste!$J$9,IF(O59="extern",Preisliste!$J$10,IF(O59="Begleitperson",Preisliste!$J$11))))))</f>
        <v>0</v>
      </c>
      <c r="R59" s="40">
        <f t="shared" si="3"/>
        <v>0</v>
      </c>
      <c r="S59" s="1" t="str">
        <f t="shared" si="1"/>
        <v xml:space="preserve"> </v>
      </c>
      <c r="T59" s="22"/>
    </row>
    <row r="60" spans="1:20" x14ac:dyDescent="0.3">
      <c r="A60" s="23" t="str">
        <f t="shared" si="2"/>
        <v/>
      </c>
      <c r="B60" s="14" t="str">
        <f>IF(C60="","",Angaben!$C$6)</f>
        <v/>
      </c>
      <c r="C60" s="15"/>
      <c r="D60" s="16"/>
      <c r="E60" s="16"/>
      <c r="F60" s="41"/>
      <c r="G60" s="17"/>
      <c r="H60" s="18"/>
      <c r="I60" s="19"/>
      <c r="J60" s="15"/>
      <c r="K60" s="20"/>
      <c r="L60" s="21"/>
      <c r="M60" s="15"/>
      <c r="N60" s="15"/>
      <c r="O60" s="28"/>
      <c r="P60" s="38" t="str">
        <f>IF(C60="ja",Preisliste!$J$5,"-  €")</f>
        <v>-  €</v>
      </c>
      <c r="Q60" s="39" t="b">
        <f>IF(O60="Mehrbett",Preisliste!$J$6,IF(O60="ez",Preisliste!$J$7,IF(O60="dz",Preisliste!$J$8,IF(O60="Mz (Betreuer)",Preisliste!$J$9,IF(O60="extern",Preisliste!$J$10,IF(O60="Begleitperson",Preisliste!$J$11))))))</f>
        <v>0</v>
      </c>
      <c r="R60" s="40">
        <f t="shared" si="3"/>
        <v>0</v>
      </c>
      <c r="S60" s="1" t="str">
        <f t="shared" si="1"/>
        <v xml:space="preserve"> </v>
      </c>
      <c r="T60" s="22"/>
    </row>
    <row r="61" spans="1:20" x14ac:dyDescent="0.3">
      <c r="A61" s="23" t="str">
        <f t="shared" si="2"/>
        <v/>
      </c>
      <c r="B61" s="14" t="str">
        <f>IF(C61="","",Angaben!$C$6)</f>
        <v/>
      </c>
      <c r="C61" s="15"/>
      <c r="D61" s="16"/>
      <c r="E61" s="16"/>
      <c r="F61" s="41"/>
      <c r="G61" s="17"/>
      <c r="H61" s="18"/>
      <c r="I61" s="19"/>
      <c r="J61" s="15"/>
      <c r="K61" s="20"/>
      <c r="L61" s="21"/>
      <c r="M61" s="15"/>
      <c r="N61" s="15"/>
      <c r="O61" s="28"/>
      <c r="P61" s="38" t="str">
        <f>IF(C61="ja",Preisliste!$J$5,"-  €")</f>
        <v>-  €</v>
      </c>
      <c r="Q61" s="39" t="b">
        <f>IF(O61="Mehrbett",Preisliste!$J$6,IF(O61="ez",Preisliste!$J$7,IF(O61="dz",Preisliste!$J$8,IF(O61="Mz (Betreuer)",Preisliste!$J$9,IF(O61="extern",Preisliste!$J$10,IF(O61="Begleitperson",Preisliste!$J$11))))))</f>
        <v>0</v>
      </c>
      <c r="R61" s="40">
        <f t="shared" si="3"/>
        <v>0</v>
      </c>
      <c r="S61" s="1" t="str">
        <f t="shared" si="1"/>
        <v xml:space="preserve"> </v>
      </c>
      <c r="T61" s="22"/>
    </row>
    <row r="62" spans="1:20" x14ac:dyDescent="0.3">
      <c r="A62" s="23" t="str">
        <f t="shared" si="2"/>
        <v/>
      </c>
      <c r="B62" s="14" t="str">
        <f>IF(C62="","",Angaben!$C$6)</f>
        <v/>
      </c>
      <c r="C62" s="15"/>
      <c r="D62" s="16"/>
      <c r="E62" s="16"/>
      <c r="F62" s="41"/>
      <c r="G62" s="17"/>
      <c r="H62" s="18"/>
      <c r="I62" s="19"/>
      <c r="J62" s="15"/>
      <c r="K62" s="20"/>
      <c r="L62" s="21"/>
      <c r="M62" s="15"/>
      <c r="N62" s="15"/>
      <c r="O62" s="28"/>
      <c r="P62" s="38" t="str">
        <f>IF(C62="ja",Preisliste!$J$5,"-  €")</f>
        <v>-  €</v>
      </c>
      <c r="Q62" s="39" t="b">
        <f>IF(O62="Mehrbett",Preisliste!$J$6,IF(O62="ez",Preisliste!$J$7,IF(O62="dz",Preisliste!$J$8,IF(O62="Mz (Betreuer)",Preisliste!$J$9,IF(O62="extern",Preisliste!$J$10,IF(O62="Begleitperson",Preisliste!$J$11))))))</f>
        <v>0</v>
      </c>
      <c r="R62" s="40">
        <f t="shared" si="3"/>
        <v>0</v>
      </c>
      <c r="S62" s="1" t="str">
        <f t="shared" si="1"/>
        <v xml:space="preserve"> </v>
      </c>
      <c r="T62" s="22"/>
    </row>
    <row r="63" spans="1:20" x14ac:dyDescent="0.3">
      <c r="A63" s="23" t="str">
        <f t="shared" si="2"/>
        <v/>
      </c>
      <c r="B63" s="14" t="str">
        <f>IF(C63="","",Angaben!$C$6)</f>
        <v/>
      </c>
      <c r="C63" s="15"/>
      <c r="D63" s="16"/>
      <c r="E63" s="16"/>
      <c r="F63" s="41"/>
      <c r="G63" s="17"/>
      <c r="H63" s="18"/>
      <c r="I63" s="19"/>
      <c r="J63" s="15"/>
      <c r="K63" s="20"/>
      <c r="L63" s="21"/>
      <c r="M63" s="15"/>
      <c r="N63" s="15"/>
      <c r="O63" s="28"/>
      <c r="P63" s="38" t="str">
        <f>IF(C63="ja",Preisliste!$J$5,"-  €")</f>
        <v>-  €</v>
      </c>
      <c r="Q63" s="39" t="b">
        <f>IF(O63="Mehrbett",Preisliste!$J$6,IF(O63="ez",Preisliste!$J$7,IF(O63="dz",Preisliste!$J$8,IF(O63="Mz (Betreuer)",Preisliste!$J$9,IF(O63="extern",Preisliste!$J$10,IF(O63="Begleitperson",Preisliste!$J$11))))))</f>
        <v>0</v>
      </c>
      <c r="R63" s="40">
        <f t="shared" si="3"/>
        <v>0</v>
      </c>
      <c r="S63" s="1" t="str">
        <f t="shared" si="1"/>
        <v xml:space="preserve"> </v>
      </c>
      <c r="T63" s="22"/>
    </row>
    <row r="64" spans="1:20" x14ac:dyDescent="0.3">
      <c r="A64" s="23" t="str">
        <f t="shared" si="2"/>
        <v/>
      </c>
      <c r="B64" s="14" t="str">
        <f>IF(C64="","",Angaben!$C$6)</f>
        <v/>
      </c>
      <c r="C64" s="15"/>
      <c r="D64" s="16"/>
      <c r="E64" s="16"/>
      <c r="F64" s="41"/>
      <c r="G64" s="17"/>
      <c r="H64" s="18"/>
      <c r="I64" s="19"/>
      <c r="J64" s="15"/>
      <c r="K64" s="20"/>
      <c r="L64" s="21"/>
      <c r="M64" s="15"/>
      <c r="N64" s="15"/>
      <c r="O64" s="28"/>
      <c r="P64" s="38" t="str">
        <f>IF(C64="ja",Preisliste!$J$5,"-  €")</f>
        <v>-  €</v>
      </c>
      <c r="Q64" s="39" t="b">
        <f>IF(O64="Mehrbett",Preisliste!$J$6,IF(O64="ez",Preisliste!$J$7,IF(O64="dz",Preisliste!$J$8,IF(O64="Mz (Betreuer)",Preisliste!$J$9,IF(O64="extern",Preisliste!$J$10,IF(O64="Begleitperson",Preisliste!$J$11))))))</f>
        <v>0</v>
      </c>
      <c r="R64" s="40">
        <f t="shared" si="3"/>
        <v>0</v>
      </c>
      <c r="S64" s="1" t="str">
        <f t="shared" si="1"/>
        <v xml:space="preserve"> </v>
      </c>
      <c r="T64" s="22"/>
    </row>
    <row r="65" spans="1:20" x14ac:dyDescent="0.3">
      <c r="A65" s="23" t="str">
        <f t="shared" si="2"/>
        <v/>
      </c>
      <c r="B65" s="14" t="str">
        <f>IF(C65="","",Angaben!$C$6)</f>
        <v/>
      </c>
      <c r="C65" s="15"/>
      <c r="D65" s="16"/>
      <c r="E65" s="16"/>
      <c r="F65" s="41"/>
      <c r="G65" s="17"/>
      <c r="H65" s="18"/>
      <c r="I65" s="19"/>
      <c r="J65" s="15"/>
      <c r="K65" s="20"/>
      <c r="L65" s="21"/>
      <c r="M65" s="15"/>
      <c r="N65" s="15"/>
      <c r="O65" s="28"/>
      <c r="P65" s="38" t="str">
        <f>IF(C65="ja",Preisliste!$J$5,"-  €")</f>
        <v>-  €</v>
      </c>
      <c r="Q65" s="39" t="b">
        <f>IF(O65="Mehrbett",Preisliste!$J$6,IF(O65="ez",Preisliste!$J$7,IF(O65="dz",Preisliste!$J$8,IF(O65="Mz (Betreuer)",Preisliste!$J$9,IF(O65="extern",Preisliste!$J$10,IF(O65="Begleitperson",Preisliste!$J$11))))))</f>
        <v>0</v>
      </c>
      <c r="R65" s="40">
        <f t="shared" si="3"/>
        <v>0</v>
      </c>
      <c r="S65" s="1" t="str">
        <f t="shared" si="1"/>
        <v xml:space="preserve"> </v>
      </c>
      <c r="T65" s="22"/>
    </row>
    <row r="66" spans="1:20" x14ac:dyDescent="0.3">
      <c r="A66" s="23" t="str">
        <f t="shared" si="2"/>
        <v/>
      </c>
      <c r="B66" s="14" t="str">
        <f>IF(C66="","",Angaben!$C$6)</f>
        <v/>
      </c>
      <c r="C66" s="15"/>
      <c r="D66" s="16"/>
      <c r="E66" s="16"/>
      <c r="F66" s="41"/>
      <c r="G66" s="17"/>
      <c r="H66" s="18"/>
      <c r="I66" s="19"/>
      <c r="J66" s="15"/>
      <c r="K66" s="20"/>
      <c r="L66" s="21"/>
      <c r="M66" s="15"/>
      <c r="N66" s="15"/>
      <c r="O66" s="28"/>
      <c r="P66" s="38" t="str">
        <f>IF(C66="ja",Preisliste!$J$5,"-  €")</f>
        <v>-  €</v>
      </c>
      <c r="Q66" s="39" t="b">
        <f>IF(O66="Mehrbett",Preisliste!$J$6,IF(O66="ez",Preisliste!$J$7,IF(O66="dz",Preisliste!$J$8,IF(O66="Mz (Betreuer)",Preisliste!$J$9,IF(O66="extern",Preisliste!$J$10,IF(O66="Begleitperson",Preisliste!$J$11))))))</f>
        <v>0</v>
      </c>
      <c r="R66" s="40">
        <f t="shared" si="3"/>
        <v>0</v>
      </c>
      <c r="S66" s="1" t="str">
        <f t="shared" si="1"/>
        <v xml:space="preserve"> </v>
      </c>
      <c r="T66" s="22"/>
    </row>
    <row r="67" spans="1:20" x14ac:dyDescent="0.3">
      <c r="A67" s="23" t="str">
        <f t="shared" si="2"/>
        <v/>
      </c>
      <c r="B67" s="14" t="str">
        <f>IF(C67="","",Angaben!$C$6)</f>
        <v/>
      </c>
      <c r="C67" s="15"/>
      <c r="D67" s="16"/>
      <c r="E67" s="16"/>
      <c r="F67" s="41"/>
      <c r="G67" s="17"/>
      <c r="H67" s="18"/>
      <c r="I67" s="19"/>
      <c r="J67" s="15"/>
      <c r="K67" s="20"/>
      <c r="L67" s="21"/>
      <c r="M67" s="15"/>
      <c r="N67" s="15"/>
      <c r="O67" s="28"/>
      <c r="P67" s="38" t="str">
        <f>IF(C67="ja",Preisliste!$J$5,"-  €")</f>
        <v>-  €</v>
      </c>
      <c r="Q67" s="39" t="b">
        <f>IF(O67="Mehrbett",Preisliste!$J$6,IF(O67="ez",Preisliste!$J$7,IF(O67="dz",Preisliste!$J$8,IF(O67="Mz (Betreuer)",Preisliste!$J$9,IF(O67="extern",Preisliste!$J$10,IF(O67="Begleitperson",Preisliste!$J$11))))))</f>
        <v>0</v>
      </c>
      <c r="R67" s="40">
        <f t="shared" si="3"/>
        <v>0</v>
      </c>
      <c r="S67" s="1" t="str">
        <f t="shared" si="1"/>
        <v xml:space="preserve"> </v>
      </c>
      <c r="T67" s="22"/>
    </row>
    <row r="68" spans="1:20" x14ac:dyDescent="0.3">
      <c r="A68" s="23" t="str">
        <f t="shared" si="2"/>
        <v/>
      </c>
      <c r="B68" s="14" t="str">
        <f>IF(C68="","",Angaben!$C$6)</f>
        <v/>
      </c>
      <c r="C68" s="15"/>
      <c r="D68" s="16"/>
      <c r="E68" s="16"/>
      <c r="F68" s="41"/>
      <c r="G68" s="17"/>
      <c r="H68" s="18"/>
      <c r="I68" s="19"/>
      <c r="J68" s="15"/>
      <c r="K68" s="20"/>
      <c r="L68" s="21"/>
      <c r="M68" s="15"/>
      <c r="N68" s="15"/>
      <c r="O68" s="28"/>
      <c r="P68" s="38" t="str">
        <f>IF(C68="ja",Preisliste!$J$5,"-  €")</f>
        <v>-  €</v>
      </c>
      <c r="Q68" s="39" t="b">
        <f>IF(O68="Mehrbett",Preisliste!$J$6,IF(O68="ez",Preisliste!$J$7,IF(O68="dz",Preisliste!$J$8,IF(O68="Mz (Betreuer)",Preisliste!$J$9,IF(O68="extern",Preisliste!$J$10,IF(O68="Begleitperson",Preisliste!$J$11))))))</f>
        <v>0</v>
      </c>
      <c r="R68" s="40">
        <f t="shared" si="3"/>
        <v>0</v>
      </c>
      <c r="S68" s="1" t="str">
        <f t="shared" si="1"/>
        <v xml:space="preserve"> </v>
      </c>
      <c r="T68" s="22"/>
    </row>
    <row r="69" spans="1:20" x14ac:dyDescent="0.3">
      <c r="A69" s="23" t="str">
        <f t="shared" si="2"/>
        <v/>
      </c>
      <c r="B69" s="14" t="str">
        <f>IF(C69="","",Angaben!$C$6)</f>
        <v/>
      </c>
      <c r="C69" s="15"/>
      <c r="D69" s="16"/>
      <c r="E69" s="16"/>
      <c r="F69" s="41"/>
      <c r="G69" s="17"/>
      <c r="H69" s="18"/>
      <c r="I69" s="19"/>
      <c r="J69" s="15"/>
      <c r="K69" s="20"/>
      <c r="L69" s="21"/>
      <c r="M69" s="15"/>
      <c r="N69" s="15"/>
      <c r="O69" s="28"/>
      <c r="P69" s="38" t="str">
        <f>IF(C69="ja",Preisliste!$J$5,"-  €")</f>
        <v>-  €</v>
      </c>
      <c r="Q69" s="39" t="b">
        <f>IF(O69="Mehrbett",Preisliste!$J$6,IF(O69="ez",Preisliste!$J$7,IF(O69="dz",Preisliste!$J$8,IF(O69="Mz (Betreuer)",Preisliste!$J$9,IF(O69="extern",Preisliste!$J$10,IF(O69="Begleitperson",Preisliste!$J$11))))))</f>
        <v>0</v>
      </c>
      <c r="R69" s="40">
        <f t="shared" si="3"/>
        <v>0</v>
      </c>
      <c r="S69" s="1" t="str">
        <f t="shared" si="1"/>
        <v xml:space="preserve"> </v>
      </c>
      <c r="T69" s="22"/>
    </row>
    <row r="70" spans="1:20" x14ac:dyDescent="0.3">
      <c r="A70" s="23" t="str">
        <f t="shared" si="2"/>
        <v/>
      </c>
      <c r="B70" s="14" t="str">
        <f>IF(C70="","",Angaben!$C$6)</f>
        <v/>
      </c>
      <c r="C70" s="15"/>
      <c r="D70" s="16"/>
      <c r="E70" s="16"/>
      <c r="F70" s="41"/>
      <c r="G70" s="17"/>
      <c r="H70" s="18"/>
      <c r="I70" s="19"/>
      <c r="J70" s="15"/>
      <c r="K70" s="20"/>
      <c r="L70" s="21"/>
      <c r="M70" s="15"/>
      <c r="N70" s="15"/>
      <c r="O70" s="28"/>
      <c r="P70" s="38" t="str">
        <f>IF(C70="ja",Preisliste!$J$5,"-  €")</f>
        <v>-  €</v>
      </c>
      <c r="Q70" s="39" t="b">
        <f>IF(O70="Mehrbett",Preisliste!$J$6,IF(O70="ez",Preisliste!$J$7,IF(O70="dz",Preisliste!$J$8,IF(O70="Mz (Betreuer)",Preisliste!$J$9,IF(O70="extern",Preisliste!$J$10,IF(O70="Begleitperson",Preisliste!$J$11))))))</f>
        <v>0</v>
      </c>
      <c r="R70" s="40">
        <f t="shared" si="3"/>
        <v>0</v>
      </c>
      <c r="S70" s="1" t="str">
        <f t="shared" si="1"/>
        <v xml:space="preserve"> </v>
      </c>
      <c r="T70" s="22"/>
    </row>
    <row r="71" spans="1:20" x14ac:dyDescent="0.3">
      <c r="A71" s="23" t="str">
        <f t="shared" si="2"/>
        <v/>
      </c>
      <c r="B71" s="14" t="str">
        <f>IF(C71="","",Angaben!$C$6)</f>
        <v/>
      </c>
      <c r="C71" s="15"/>
      <c r="D71" s="16"/>
      <c r="E71" s="16"/>
      <c r="F71" s="41"/>
      <c r="G71" s="17"/>
      <c r="H71" s="18"/>
      <c r="I71" s="19"/>
      <c r="J71" s="15"/>
      <c r="K71" s="20"/>
      <c r="L71" s="21"/>
      <c r="M71" s="15"/>
      <c r="N71" s="15"/>
      <c r="O71" s="28"/>
      <c r="P71" s="38" t="str">
        <f>IF(C71="ja",Preisliste!$J$5,"-  €")</f>
        <v>-  €</v>
      </c>
      <c r="Q71" s="39" t="b">
        <f>IF(O71="Mehrbett",Preisliste!$J$6,IF(O71="ez",Preisliste!$J$7,IF(O71="dz",Preisliste!$J$8,IF(O71="Mz (Betreuer)",Preisliste!$J$9,IF(O71="extern",Preisliste!$J$10,IF(O71="Begleitperson",Preisliste!$J$11))))))</f>
        <v>0</v>
      </c>
      <c r="R71" s="40">
        <f t="shared" si="3"/>
        <v>0</v>
      </c>
      <c r="S71" s="1" t="str">
        <f t="shared" si="1"/>
        <v xml:space="preserve"> </v>
      </c>
      <c r="T71" s="22"/>
    </row>
    <row r="72" spans="1:20" x14ac:dyDescent="0.3">
      <c r="A72" s="23" t="str">
        <f t="shared" si="2"/>
        <v/>
      </c>
      <c r="B72" s="14" t="str">
        <f>IF(C72="","",Angaben!$C$6)</f>
        <v/>
      </c>
      <c r="C72" s="15"/>
      <c r="D72" s="16"/>
      <c r="E72" s="16"/>
      <c r="F72" s="41"/>
      <c r="G72" s="17"/>
      <c r="H72" s="18"/>
      <c r="I72" s="19"/>
      <c r="J72" s="15"/>
      <c r="K72" s="20"/>
      <c r="L72" s="21"/>
      <c r="M72" s="15"/>
      <c r="N72" s="15"/>
      <c r="O72" s="28"/>
      <c r="P72" s="38" t="str">
        <f>IF(C72="ja",Preisliste!$J$5,"-  €")</f>
        <v>-  €</v>
      </c>
      <c r="Q72" s="39" t="b">
        <f>IF(O72="Mehrbett",Preisliste!$J$6,IF(O72="ez",Preisliste!$J$7,IF(O72="dz",Preisliste!$J$8,IF(O72="Mz (Betreuer)",Preisliste!$J$9,IF(O72="extern",Preisliste!$J$10,IF(O72="Begleitperson",Preisliste!$J$11))))))</f>
        <v>0</v>
      </c>
      <c r="R72" s="40">
        <f t="shared" si="3"/>
        <v>0</v>
      </c>
      <c r="S72" s="1" t="str">
        <f t="shared" si="1"/>
        <v xml:space="preserve"> </v>
      </c>
      <c r="T72" s="22"/>
    </row>
    <row r="73" spans="1:20" x14ac:dyDescent="0.3">
      <c r="A73" s="23" t="str">
        <f t="shared" si="2"/>
        <v/>
      </c>
      <c r="B73" s="14" t="str">
        <f>IF(C73="","",Angaben!$C$6)</f>
        <v/>
      </c>
      <c r="C73" s="15"/>
      <c r="D73" s="16"/>
      <c r="E73" s="16"/>
      <c r="F73" s="41"/>
      <c r="G73" s="17"/>
      <c r="H73" s="18"/>
      <c r="I73" s="19"/>
      <c r="J73" s="15"/>
      <c r="K73" s="20"/>
      <c r="L73" s="21"/>
      <c r="M73" s="15"/>
      <c r="N73" s="15"/>
      <c r="O73" s="28"/>
      <c r="P73" s="38" t="str">
        <f>IF(C73="ja",Preisliste!$J$5,"-  €")</f>
        <v>-  €</v>
      </c>
      <c r="Q73" s="39" t="b">
        <f>IF(O73="Mehrbett",Preisliste!$J$6,IF(O73="ez",Preisliste!$J$7,IF(O73="dz",Preisliste!$J$8,IF(O73="Mz (Betreuer)",Preisliste!$J$9,IF(O73="extern",Preisliste!$J$10,IF(O73="Begleitperson",Preisliste!$J$11))))))</f>
        <v>0</v>
      </c>
      <c r="R73" s="40">
        <f t="shared" si="3"/>
        <v>0</v>
      </c>
      <c r="S73" s="1" t="str">
        <f t="shared" si="1"/>
        <v xml:space="preserve"> </v>
      </c>
      <c r="T73" s="22"/>
    </row>
    <row r="74" spans="1:20" x14ac:dyDescent="0.3">
      <c r="A74" s="23" t="str">
        <f t="shared" si="2"/>
        <v/>
      </c>
      <c r="B74" s="14" t="str">
        <f>IF(C74="","",Angaben!$C$6)</f>
        <v/>
      </c>
      <c r="C74" s="15"/>
      <c r="D74" s="16"/>
      <c r="E74" s="16"/>
      <c r="F74" s="41"/>
      <c r="G74" s="17"/>
      <c r="H74" s="18"/>
      <c r="I74" s="19"/>
      <c r="J74" s="15"/>
      <c r="K74" s="20"/>
      <c r="L74" s="21"/>
      <c r="M74" s="15"/>
      <c r="N74" s="15"/>
      <c r="O74" s="28"/>
      <c r="P74" s="38" t="str">
        <f>IF(C74="ja",Preisliste!$J$5,"-  €")</f>
        <v>-  €</v>
      </c>
      <c r="Q74" s="39" t="b">
        <f>IF(O74="Mehrbett",Preisliste!$J$6,IF(O74="ez",Preisliste!$J$7,IF(O74="dz",Preisliste!$J$8,IF(O74="Mz (Betreuer)",Preisliste!$J$9,IF(O74="extern",Preisliste!$J$10,IF(O74="Begleitperson",Preisliste!$J$11))))))</f>
        <v>0</v>
      </c>
      <c r="R74" s="40">
        <f t="shared" si="3"/>
        <v>0</v>
      </c>
      <c r="S74" s="1" t="str">
        <f t="shared" si="1"/>
        <v xml:space="preserve"> </v>
      </c>
      <c r="T74" s="22"/>
    </row>
    <row r="75" spans="1:20" x14ac:dyDescent="0.3">
      <c r="A75" s="23" t="str">
        <f t="shared" si="2"/>
        <v/>
      </c>
      <c r="B75" s="14" t="str">
        <f>IF(C75="","",Angaben!$C$6)</f>
        <v/>
      </c>
      <c r="C75" s="15"/>
      <c r="D75" s="16"/>
      <c r="E75" s="16"/>
      <c r="F75" s="41"/>
      <c r="G75" s="17"/>
      <c r="H75" s="18"/>
      <c r="I75" s="19"/>
      <c r="J75" s="15"/>
      <c r="K75" s="20"/>
      <c r="L75" s="21"/>
      <c r="M75" s="15"/>
      <c r="N75" s="15"/>
      <c r="O75" s="28"/>
      <c r="P75" s="38" t="str">
        <f>IF(C75="ja",Preisliste!$J$5,"-  €")</f>
        <v>-  €</v>
      </c>
      <c r="Q75" s="39" t="b">
        <f>IF(O75="Mehrbett",Preisliste!$J$6,IF(O75="ez",Preisliste!$J$7,IF(O75="dz",Preisliste!$J$8,IF(O75="Mz (Betreuer)",Preisliste!$J$9,IF(O75="extern",Preisliste!$J$10,IF(O75="Begleitperson",Preisliste!$J$11))))))</f>
        <v>0</v>
      </c>
      <c r="R75" s="40">
        <f t="shared" ref="R75:R110" si="4">SUM(P75:Q75)</f>
        <v>0</v>
      </c>
      <c r="S75" s="1" t="str">
        <f t="shared" ref="S75:S110" si="5">J75&amp;" "&amp;N75</f>
        <v xml:space="preserve"> </v>
      </c>
      <c r="T75" s="22"/>
    </row>
    <row r="76" spans="1:20" x14ac:dyDescent="0.3">
      <c r="A76" s="23" t="str">
        <f t="shared" ref="A76:A110" si="6">IF(C76="","",A75+1)</f>
        <v/>
      </c>
      <c r="B76" s="14" t="str">
        <f>IF(C76="","",Angaben!$C$6)</f>
        <v/>
      </c>
      <c r="C76" s="15"/>
      <c r="D76" s="16"/>
      <c r="E76" s="16"/>
      <c r="F76" s="41"/>
      <c r="G76" s="17"/>
      <c r="H76" s="18"/>
      <c r="I76" s="19"/>
      <c r="J76" s="15"/>
      <c r="K76" s="20"/>
      <c r="L76" s="21"/>
      <c r="M76" s="15"/>
      <c r="N76" s="15"/>
      <c r="O76" s="28"/>
      <c r="P76" s="38" t="str">
        <f>IF(C76="ja",Preisliste!$J$5,"-  €")</f>
        <v>-  €</v>
      </c>
      <c r="Q76" s="39" t="b">
        <f>IF(O76="Mehrbett",Preisliste!$J$6,IF(O76="ez",Preisliste!$J$7,IF(O76="dz",Preisliste!$J$8,IF(O76="Mz (Betreuer)",Preisliste!$J$9,IF(O76="extern",Preisliste!$J$10,IF(O76="Begleitperson",Preisliste!$J$11))))))</f>
        <v>0</v>
      </c>
      <c r="R76" s="40">
        <f t="shared" si="4"/>
        <v>0</v>
      </c>
      <c r="S76" s="1" t="str">
        <f t="shared" si="5"/>
        <v xml:space="preserve"> </v>
      </c>
      <c r="T76" s="22"/>
    </row>
    <row r="77" spans="1:20" x14ac:dyDescent="0.3">
      <c r="A77" s="23" t="str">
        <f t="shared" si="6"/>
        <v/>
      </c>
      <c r="B77" s="14" t="str">
        <f>IF(C77="","",Angaben!$C$6)</f>
        <v/>
      </c>
      <c r="C77" s="15"/>
      <c r="D77" s="16"/>
      <c r="E77" s="16"/>
      <c r="F77" s="41"/>
      <c r="G77" s="17"/>
      <c r="H77" s="18"/>
      <c r="I77" s="19"/>
      <c r="J77" s="15"/>
      <c r="K77" s="20"/>
      <c r="L77" s="21"/>
      <c r="M77" s="15"/>
      <c r="N77" s="15"/>
      <c r="O77" s="28"/>
      <c r="P77" s="38" t="str">
        <f>IF(C77="ja",Preisliste!$J$5,"-  €")</f>
        <v>-  €</v>
      </c>
      <c r="Q77" s="39" t="b">
        <f>IF(O77="Mehrbett",Preisliste!$J$6,IF(O77="ez",Preisliste!$J$7,IF(O77="dz",Preisliste!$J$8,IF(O77="Mz (Betreuer)",Preisliste!$J$9,IF(O77="extern",Preisliste!$J$10,IF(O77="Begleitperson",Preisliste!$J$11))))))</f>
        <v>0</v>
      </c>
      <c r="R77" s="40">
        <f t="shared" si="4"/>
        <v>0</v>
      </c>
      <c r="S77" s="1" t="str">
        <f t="shared" si="5"/>
        <v xml:space="preserve"> </v>
      </c>
      <c r="T77" s="22"/>
    </row>
    <row r="78" spans="1:20" x14ac:dyDescent="0.3">
      <c r="A78" s="23" t="str">
        <f t="shared" si="6"/>
        <v/>
      </c>
      <c r="B78" s="14" t="str">
        <f>IF(C78="","",Angaben!$C$6)</f>
        <v/>
      </c>
      <c r="C78" s="15"/>
      <c r="D78" s="16"/>
      <c r="E78" s="16"/>
      <c r="F78" s="41"/>
      <c r="G78" s="17"/>
      <c r="H78" s="18"/>
      <c r="I78" s="19"/>
      <c r="J78" s="15"/>
      <c r="K78" s="20"/>
      <c r="L78" s="21"/>
      <c r="M78" s="15"/>
      <c r="N78" s="15"/>
      <c r="O78" s="28"/>
      <c r="P78" s="38" t="str">
        <f>IF(C78="ja",Preisliste!$J$5,"-  €")</f>
        <v>-  €</v>
      </c>
      <c r="Q78" s="39" t="b">
        <f>IF(O78="Mehrbett",Preisliste!$J$6,IF(O78="ez",Preisliste!$J$7,IF(O78="dz",Preisliste!$J$8,IF(O78="Mz (Betreuer)",Preisliste!$J$9,IF(O78="extern",Preisliste!$J$10,IF(O78="Begleitperson",Preisliste!$J$11))))))</f>
        <v>0</v>
      </c>
      <c r="R78" s="40">
        <f t="shared" si="4"/>
        <v>0</v>
      </c>
      <c r="S78" s="1" t="str">
        <f t="shared" si="5"/>
        <v xml:space="preserve"> </v>
      </c>
      <c r="T78" s="22"/>
    </row>
    <row r="79" spans="1:20" x14ac:dyDescent="0.3">
      <c r="A79" s="23" t="str">
        <f t="shared" si="6"/>
        <v/>
      </c>
      <c r="B79" s="14" t="str">
        <f>IF(C79="","",Angaben!$C$6)</f>
        <v/>
      </c>
      <c r="C79" s="15"/>
      <c r="D79" s="16"/>
      <c r="E79" s="16"/>
      <c r="F79" s="41"/>
      <c r="G79" s="17"/>
      <c r="H79" s="18"/>
      <c r="I79" s="19"/>
      <c r="J79" s="15"/>
      <c r="K79" s="20"/>
      <c r="L79" s="21"/>
      <c r="M79" s="15"/>
      <c r="N79" s="15"/>
      <c r="O79" s="28"/>
      <c r="P79" s="38" t="str">
        <f>IF(C79="ja",Preisliste!$J$5,"-  €")</f>
        <v>-  €</v>
      </c>
      <c r="Q79" s="39" t="b">
        <f>IF(O79="Mehrbett",Preisliste!$J$6,IF(O79="ez",Preisliste!$J$7,IF(O79="dz",Preisliste!$J$8,IF(O79="Mz (Betreuer)",Preisliste!$J$9,IF(O79="extern",Preisliste!$J$10,IF(O79="Begleitperson",Preisliste!$J$11))))))</f>
        <v>0</v>
      </c>
      <c r="R79" s="40">
        <f t="shared" si="4"/>
        <v>0</v>
      </c>
      <c r="S79" s="1" t="str">
        <f t="shared" si="5"/>
        <v xml:space="preserve"> </v>
      </c>
      <c r="T79" s="22"/>
    </row>
    <row r="80" spans="1:20" x14ac:dyDescent="0.3">
      <c r="A80" s="23" t="str">
        <f t="shared" si="6"/>
        <v/>
      </c>
      <c r="B80" s="14" t="str">
        <f>IF(C80="","",Angaben!$C$6)</f>
        <v/>
      </c>
      <c r="C80" s="15"/>
      <c r="D80" s="16"/>
      <c r="E80" s="16"/>
      <c r="F80" s="41"/>
      <c r="G80" s="17"/>
      <c r="H80" s="18"/>
      <c r="I80" s="19"/>
      <c r="J80" s="15"/>
      <c r="K80" s="20"/>
      <c r="L80" s="21"/>
      <c r="M80" s="15"/>
      <c r="N80" s="15"/>
      <c r="O80" s="28"/>
      <c r="P80" s="38" t="str">
        <f>IF(C80="ja",Preisliste!$J$5,"-  €")</f>
        <v>-  €</v>
      </c>
      <c r="Q80" s="39" t="b">
        <f>IF(O80="Mehrbett",Preisliste!$J$6,IF(O80="ez",Preisliste!$J$7,IF(O80="dz",Preisliste!$J$8,IF(O80="Mz (Betreuer)",Preisliste!$J$9,IF(O80="extern",Preisliste!$J$10,IF(O80="Begleitperson",Preisliste!$J$11))))))</f>
        <v>0</v>
      </c>
      <c r="R80" s="40">
        <f t="shared" si="4"/>
        <v>0</v>
      </c>
      <c r="S80" s="1" t="str">
        <f t="shared" si="5"/>
        <v xml:space="preserve"> </v>
      </c>
      <c r="T80" s="22"/>
    </row>
    <row r="81" spans="1:20" x14ac:dyDescent="0.3">
      <c r="A81" s="23" t="str">
        <f t="shared" si="6"/>
        <v/>
      </c>
      <c r="B81" s="14" t="str">
        <f>IF(C81="","",Angaben!$C$6)</f>
        <v/>
      </c>
      <c r="C81" s="15"/>
      <c r="D81" s="16"/>
      <c r="E81" s="16"/>
      <c r="F81" s="41"/>
      <c r="G81" s="17"/>
      <c r="H81" s="18"/>
      <c r="I81" s="19"/>
      <c r="J81" s="15"/>
      <c r="K81" s="20"/>
      <c r="L81" s="21"/>
      <c r="M81" s="15"/>
      <c r="N81" s="15"/>
      <c r="O81" s="28"/>
      <c r="P81" s="38" t="str">
        <f>IF(C81="ja",Preisliste!$J$5,"-  €")</f>
        <v>-  €</v>
      </c>
      <c r="Q81" s="39" t="b">
        <f>IF(O81="Mehrbett",Preisliste!$J$6,IF(O81="ez",Preisliste!$J$7,IF(O81="dz",Preisliste!$J$8,IF(O81="Mz (Betreuer)",Preisliste!$J$9,IF(O81="extern",Preisliste!$J$10,IF(O81="Begleitperson",Preisliste!$J$11))))))</f>
        <v>0</v>
      </c>
      <c r="R81" s="40">
        <f t="shared" si="4"/>
        <v>0</v>
      </c>
      <c r="S81" s="1" t="str">
        <f t="shared" si="5"/>
        <v xml:space="preserve"> </v>
      </c>
      <c r="T81" s="22"/>
    </row>
    <row r="82" spans="1:20" x14ac:dyDescent="0.3">
      <c r="A82" s="23" t="str">
        <f t="shared" si="6"/>
        <v/>
      </c>
      <c r="B82" s="14" t="str">
        <f>IF(C82="","",Angaben!$C$6)</f>
        <v/>
      </c>
      <c r="C82" s="15"/>
      <c r="D82" s="16"/>
      <c r="E82" s="16"/>
      <c r="F82" s="41"/>
      <c r="G82" s="17"/>
      <c r="H82" s="18"/>
      <c r="I82" s="19"/>
      <c r="J82" s="15"/>
      <c r="K82" s="20"/>
      <c r="L82" s="21"/>
      <c r="M82" s="15"/>
      <c r="N82" s="15"/>
      <c r="O82" s="28"/>
      <c r="P82" s="38" t="str">
        <f>IF(C82="ja",Preisliste!$J$5,"-  €")</f>
        <v>-  €</v>
      </c>
      <c r="Q82" s="39" t="b">
        <f>IF(O82="Mehrbett",Preisliste!$J$6,IF(O82="ez",Preisliste!$J$7,IF(O82="dz",Preisliste!$J$8,IF(O82="Mz (Betreuer)",Preisliste!$J$9,IF(O82="extern",Preisliste!$J$10,IF(O82="Begleitperson",Preisliste!$J$11))))))</f>
        <v>0</v>
      </c>
      <c r="R82" s="40">
        <f t="shared" si="4"/>
        <v>0</v>
      </c>
      <c r="S82" s="1" t="str">
        <f t="shared" si="5"/>
        <v xml:space="preserve"> </v>
      </c>
      <c r="T82" s="22"/>
    </row>
    <row r="83" spans="1:20" x14ac:dyDescent="0.3">
      <c r="A83" s="23" t="str">
        <f t="shared" si="6"/>
        <v/>
      </c>
      <c r="B83" s="14" t="str">
        <f>IF(C83="","",Angaben!$C$6)</f>
        <v/>
      </c>
      <c r="C83" s="15"/>
      <c r="D83" s="16"/>
      <c r="E83" s="16"/>
      <c r="F83" s="41"/>
      <c r="G83" s="17"/>
      <c r="H83" s="18"/>
      <c r="I83" s="19"/>
      <c r="J83" s="15"/>
      <c r="K83" s="20"/>
      <c r="L83" s="21"/>
      <c r="M83" s="15"/>
      <c r="N83" s="15"/>
      <c r="O83" s="28"/>
      <c r="P83" s="38" t="str">
        <f>IF(C83="ja",Preisliste!$J$5,"-  €")</f>
        <v>-  €</v>
      </c>
      <c r="Q83" s="39" t="b">
        <f>IF(O83="Mehrbett",Preisliste!$J$6,IF(O83="ez",Preisliste!$J$7,IF(O83="dz",Preisliste!$J$8,IF(O83="Mz (Betreuer)",Preisliste!$J$9,IF(O83="extern",Preisliste!$J$10,IF(O83="Begleitperson",Preisliste!$J$11))))))</f>
        <v>0</v>
      </c>
      <c r="R83" s="40">
        <f t="shared" si="4"/>
        <v>0</v>
      </c>
      <c r="S83" s="1" t="str">
        <f t="shared" si="5"/>
        <v xml:space="preserve"> </v>
      </c>
      <c r="T83" s="22"/>
    </row>
    <row r="84" spans="1:20" x14ac:dyDescent="0.3">
      <c r="A84" s="23" t="str">
        <f t="shared" si="6"/>
        <v/>
      </c>
      <c r="B84" s="14" t="str">
        <f>IF(C84="","",Angaben!$C$6)</f>
        <v/>
      </c>
      <c r="C84" s="15"/>
      <c r="D84" s="16"/>
      <c r="E84" s="16"/>
      <c r="F84" s="41"/>
      <c r="G84" s="17"/>
      <c r="H84" s="18"/>
      <c r="I84" s="19"/>
      <c r="J84" s="15"/>
      <c r="K84" s="20"/>
      <c r="L84" s="21"/>
      <c r="M84" s="15"/>
      <c r="N84" s="15"/>
      <c r="O84" s="28"/>
      <c r="P84" s="38" t="str">
        <f>IF(C84="ja",Preisliste!$J$5,"-  €")</f>
        <v>-  €</v>
      </c>
      <c r="Q84" s="39" t="b">
        <f>IF(O84="Mehrbett",Preisliste!$J$6,IF(O84="ez",Preisliste!$J$7,IF(O84="dz",Preisliste!$J$8,IF(O84="Mz (Betreuer)",Preisliste!$J$9,IF(O84="extern",Preisliste!$J$10,IF(O84="Begleitperson",Preisliste!$J$11))))))</f>
        <v>0</v>
      </c>
      <c r="R84" s="40">
        <f t="shared" si="4"/>
        <v>0</v>
      </c>
      <c r="S84" s="1" t="str">
        <f t="shared" si="5"/>
        <v xml:space="preserve"> </v>
      </c>
      <c r="T84" s="22"/>
    </row>
    <row r="85" spans="1:20" x14ac:dyDescent="0.3">
      <c r="A85" s="23" t="str">
        <f t="shared" si="6"/>
        <v/>
      </c>
      <c r="B85" s="14" t="str">
        <f>IF(C85="","",Angaben!$C$6)</f>
        <v/>
      </c>
      <c r="C85" s="15"/>
      <c r="D85" s="16"/>
      <c r="E85" s="16"/>
      <c r="F85" s="41"/>
      <c r="G85" s="17"/>
      <c r="H85" s="18"/>
      <c r="I85" s="19"/>
      <c r="J85" s="15"/>
      <c r="K85" s="20"/>
      <c r="L85" s="21"/>
      <c r="M85" s="15"/>
      <c r="N85" s="15"/>
      <c r="O85" s="28"/>
      <c r="P85" s="38" t="str">
        <f>IF(C85="ja",Preisliste!$J$5,"-  €")</f>
        <v>-  €</v>
      </c>
      <c r="Q85" s="39" t="b">
        <f>IF(O85="Mehrbett",Preisliste!$J$6,IF(O85="ez",Preisliste!$J$7,IF(O85="dz",Preisliste!$J$8,IF(O85="Mz (Betreuer)",Preisliste!$J$9,IF(O85="extern",Preisliste!$J$10,IF(O85="Begleitperson",Preisliste!$J$11))))))</f>
        <v>0</v>
      </c>
      <c r="R85" s="40">
        <f t="shared" si="4"/>
        <v>0</v>
      </c>
      <c r="S85" s="1" t="str">
        <f t="shared" si="5"/>
        <v xml:space="preserve"> </v>
      </c>
      <c r="T85" s="22"/>
    </row>
    <row r="86" spans="1:20" x14ac:dyDescent="0.3">
      <c r="A86" s="23" t="str">
        <f t="shared" si="6"/>
        <v/>
      </c>
      <c r="B86" s="14" t="str">
        <f>IF(C86="","",Angaben!$C$6)</f>
        <v/>
      </c>
      <c r="C86" s="15"/>
      <c r="D86" s="16"/>
      <c r="E86" s="16"/>
      <c r="F86" s="41"/>
      <c r="G86" s="17"/>
      <c r="H86" s="18"/>
      <c r="I86" s="19"/>
      <c r="J86" s="15"/>
      <c r="K86" s="20"/>
      <c r="L86" s="21"/>
      <c r="M86" s="15"/>
      <c r="N86" s="15"/>
      <c r="O86" s="28"/>
      <c r="P86" s="38" t="str">
        <f>IF(C86="ja",Preisliste!$J$5,"-  €")</f>
        <v>-  €</v>
      </c>
      <c r="Q86" s="39" t="b">
        <f>IF(O86="Mehrbett",Preisliste!$J$6,IF(O86="ez",Preisliste!$J$7,IF(O86="dz",Preisliste!$J$8,IF(O86="Mz (Betreuer)",Preisliste!$J$9,IF(O86="extern",Preisliste!$J$10,IF(O86="Begleitperson",Preisliste!$J$11))))))</f>
        <v>0</v>
      </c>
      <c r="R86" s="40">
        <f t="shared" si="4"/>
        <v>0</v>
      </c>
      <c r="S86" s="1" t="str">
        <f t="shared" si="5"/>
        <v xml:space="preserve"> </v>
      </c>
      <c r="T86" s="22"/>
    </row>
    <row r="87" spans="1:20" x14ac:dyDescent="0.3">
      <c r="A87" s="23" t="str">
        <f t="shared" si="6"/>
        <v/>
      </c>
      <c r="B87" s="14" t="str">
        <f>IF(C87="","",Angaben!$C$6)</f>
        <v/>
      </c>
      <c r="C87" s="15"/>
      <c r="D87" s="16"/>
      <c r="E87" s="16"/>
      <c r="F87" s="41"/>
      <c r="G87" s="17"/>
      <c r="H87" s="18"/>
      <c r="I87" s="19"/>
      <c r="J87" s="15"/>
      <c r="K87" s="20"/>
      <c r="L87" s="21"/>
      <c r="M87" s="15"/>
      <c r="N87" s="15"/>
      <c r="O87" s="28"/>
      <c r="P87" s="38" t="str">
        <f>IF(C87="ja",Preisliste!$J$5,"-  €")</f>
        <v>-  €</v>
      </c>
      <c r="Q87" s="39" t="b">
        <f>IF(O87="Mehrbett",Preisliste!$J$6,IF(O87="ez",Preisliste!$J$7,IF(O87="dz",Preisliste!$J$8,IF(O87="Mz (Betreuer)",Preisliste!$J$9,IF(O87="extern",Preisliste!$J$10,IF(O87="Begleitperson",Preisliste!$J$11))))))</f>
        <v>0</v>
      </c>
      <c r="R87" s="40">
        <f t="shared" si="4"/>
        <v>0</v>
      </c>
      <c r="S87" s="1" t="str">
        <f t="shared" si="5"/>
        <v xml:space="preserve"> </v>
      </c>
      <c r="T87" s="22"/>
    </row>
    <row r="88" spans="1:20" x14ac:dyDescent="0.3">
      <c r="A88" s="23" t="str">
        <f t="shared" si="6"/>
        <v/>
      </c>
      <c r="B88" s="14" t="str">
        <f>IF(C88="","",Angaben!$C$6)</f>
        <v/>
      </c>
      <c r="C88" s="15"/>
      <c r="D88" s="16"/>
      <c r="E88" s="16"/>
      <c r="F88" s="41"/>
      <c r="G88" s="17"/>
      <c r="H88" s="18"/>
      <c r="I88" s="19"/>
      <c r="J88" s="15"/>
      <c r="K88" s="20"/>
      <c r="L88" s="21"/>
      <c r="M88" s="15"/>
      <c r="N88" s="15"/>
      <c r="O88" s="28"/>
      <c r="P88" s="38" t="str">
        <f>IF(C88="ja",Preisliste!$J$5,"-  €")</f>
        <v>-  €</v>
      </c>
      <c r="Q88" s="39" t="b">
        <f>IF(O88="Mehrbett",Preisliste!$J$6,IF(O88="ez",Preisliste!$J$7,IF(O88="dz",Preisliste!$J$8,IF(O88="Mz (Betreuer)",Preisliste!$J$9,IF(O88="extern",Preisliste!$J$10,IF(O88="Begleitperson",Preisliste!$J$11))))))</f>
        <v>0</v>
      </c>
      <c r="R88" s="40">
        <f t="shared" si="4"/>
        <v>0</v>
      </c>
      <c r="S88" s="1" t="str">
        <f t="shared" si="5"/>
        <v xml:space="preserve"> </v>
      </c>
      <c r="T88" s="22"/>
    </row>
    <row r="89" spans="1:20" x14ac:dyDescent="0.3">
      <c r="A89" s="23" t="str">
        <f t="shared" si="6"/>
        <v/>
      </c>
      <c r="B89" s="14" t="str">
        <f>IF(C89="","",Angaben!$C$6)</f>
        <v/>
      </c>
      <c r="C89" s="15"/>
      <c r="D89" s="16"/>
      <c r="E89" s="16"/>
      <c r="F89" s="41"/>
      <c r="G89" s="17"/>
      <c r="H89" s="18"/>
      <c r="I89" s="19"/>
      <c r="J89" s="15"/>
      <c r="K89" s="20"/>
      <c r="L89" s="21"/>
      <c r="M89" s="15"/>
      <c r="N89" s="15"/>
      <c r="O89" s="28"/>
      <c r="P89" s="38" t="str">
        <f>IF(C89="ja",Preisliste!$J$5,"-  €")</f>
        <v>-  €</v>
      </c>
      <c r="Q89" s="39" t="b">
        <f>IF(O89="Mehrbett",Preisliste!$J$6,IF(O89="ez",Preisliste!$J$7,IF(O89="dz",Preisliste!$J$8,IF(O89="Mz (Betreuer)",Preisliste!$J$9,IF(O89="extern",Preisliste!$J$10,IF(O89="Begleitperson",Preisliste!$J$11))))))</f>
        <v>0</v>
      </c>
      <c r="R89" s="40">
        <f t="shared" si="4"/>
        <v>0</v>
      </c>
      <c r="S89" s="1" t="str">
        <f t="shared" si="5"/>
        <v xml:space="preserve"> </v>
      </c>
      <c r="T89" s="22"/>
    </row>
    <row r="90" spans="1:20" x14ac:dyDescent="0.3">
      <c r="A90" s="23" t="str">
        <f t="shared" si="6"/>
        <v/>
      </c>
      <c r="B90" s="14" t="str">
        <f>IF(C90="","",Angaben!$C$6)</f>
        <v/>
      </c>
      <c r="C90" s="15"/>
      <c r="D90" s="16"/>
      <c r="E90" s="16"/>
      <c r="F90" s="41"/>
      <c r="G90" s="17"/>
      <c r="H90" s="18"/>
      <c r="I90" s="19"/>
      <c r="J90" s="15"/>
      <c r="K90" s="20"/>
      <c r="L90" s="21"/>
      <c r="M90" s="15"/>
      <c r="N90" s="15"/>
      <c r="O90" s="28"/>
      <c r="P90" s="38" t="str">
        <f>IF(C90="ja",Preisliste!$J$5,"-  €")</f>
        <v>-  €</v>
      </c>
      <c r="Q90" s="39" t="b">
        <f>IF(O90="Mehrbett",Preisliste!$J$6,IF(O90="ez",Preisliste!$J$7,IF(O90="dz",Preisliste!$J$8,IF(O90="Mz (Betreuer)",Preisliste!$J$9,IF(O90="extern",Preisliste!$J$10,IF(O90="Begleitperson",Preisliste!$J$11))))))</f>
        <v>0</v>
      </c>
      <c r="R90" s="40">
        <f t="shared" si="4"/>
        <v>0</v>
      </c>
      <c r="S90" s="1" t="str">
        <f t="shared" si="5"/>
        <v xml:space="preserve"> </v>
      </c>
      <c r="T90" s="22"/>
    </row>
    <row r="91" spans="1:20" x14ac:dyDescent="0.3">
      <c r="A91" s="23" t="str">
        <f t="shared" si="6"/>
        <v/>
      </c>
      <c r="B91" s="14" t="str">
        <f>IF(C91="","",Angaben!$C$6)</f>
        <v/>
      </c>
      <c r="C91" s="15"/>
      <c r="D91" s="16"/>
      <c r="E91" s="16"/>
      <c r="F91" s="41"/>
      <c r="G91" s="17"/>
      <c r="H91" s="18"/>
      <c r="I91" s="19"/>
      <c r="J91" s="15"/>
      <c r="K91" s="20"/>
      <c r="L91" s="21"/>
      <c r="M91" s="15"/>
      <c r="N91" s="15"/>
      <c r="O91" s="28"/>
      <c r="P91" s="38" t="str">
        <f>IF(C91="ja",Preisliste!$J$5,"-  €")</f>
        <v>-  €</v>
      </c>
      <c r="Q91" s="39" t="b">
        <f>IF(O91="Mehrbett",Preisliste!$J$6,IF(O91="ez",Preisliste!$J$7,IF(O91="dz",Preisliste!$J$8,IF(O91="Mz (Betreuer)",Preisliste!$J$9,IF(O91="extern",Preisliste!$J$10,IF(O91="Begleitperson",Preisliste!$J$11))))))</f>
        <v>0</v>
      </c>
      <c r="R91" s="40">
        <f t="shared" si="4"/>
        <v>0</v>
      </c>
      <c r="S91" s="1" t="str">
        <f t="shared" si="5"/>
        <v xml:space="preserve"> </v>
      </c>
      <c r="T91" s="22"/>
    </row>
    <row r="92" spans="1:20" x14ac:dyDescent="0.3">
      <c r="A92" s="23" t="str">
        <f t="shared" si="6"/>
        <v/>
      </c>
      <c r="B92" s="14" t="str">
        <f>IF(C92="","",Angaben!$C$6)</f>
        <v/>
      </c>
      <c r="C92" s="15"/>
      <c r="D92" s="16"/>
      <c r="E92" s="16"/>
      <c r="F92" s="41"/>
      <c r="G92" s="17"/>
      <c r="H92" s="18"/>
      <c r="I92" s="19"/>
      <c r="J92" s="15"/>
      <c r="K92" s="20"/>
      <c r="L92" s="21"/>
      <c r="M92" s="15"/>
      <c r="N92" s="15"/>
      <c r="O92" s="28"/>
      <c r="P92" s="38" t="str">
        <f>IF(C92="ja",Preisliste!$J$5,"-  €")</f>
        <v>-  €</v>
      </c>
      <c r="Q92" s="39" t="b">
        <f>IF(O92="Mehrbett",Preisliste!$J$6,IF(O92="ez",Preisliste!$J$7,IF(O92="dz",Preisliste!$J$8,IF(O92="Mz (Betreuer)",Preisliste!$J$9,IF(O92="extern",Preisliste!$J$10,IF(O92="Begleitperson",Preisliste!$J$11))))))</f>
        <v>0</v>
      </c>
      <c r="R92" s="40">
        <f t="shared" si="4"/>
        <v>0</v>
      </c>
      <c r="S92" s="1" t="str">
        <f t="shared" si="5"/>
        <v xml:space="preserve"> </v>
      </c>
      <c r="T92" s="22"/>
    </row>
    <row r="93" spans="1:20" x14ac:dyDescent="0.3">
      <c r="A93" s="23" t="str">
        <f t="shared" si="6"/>
        <v/>
      </c>
      <c r="B93" s="14" t="str">
        <f>IF(C93="","",Angaben!$C$6)</f>
        <v/>
      </c>
      <c r="C93" s="15"/>
      <c r="D93" s="16"/>
      <c r="E93" s="16"/>
      <c r="F93" s="41"/>
      <c r="G93" s="17"/>
      <c r="H93" s="18"/>
      <c r="I93" s="19"/>
      <c r="J93" s="15"/>
      <c r="K93" s="20"/>
      <c r="L93" s="21"/>
      <c r="M93" s="15"/>
      <c r="N93" s="15"/>
      <c r="O93" s="28"/>
      <c r="P93" s="38" t="str">
        <f>IF(C93="ja",Preisliste!$J$5,"-  €")</f>
        <v>-  €</v>
      </c>
      <c r="Q93" s="39" t="b">
        <f>IF(O93="Mehrbett",Preisliste!$J$6,IF(O93="ez",Preisliste!$J$7,IF(O93="dz",Preisliste!$J$8,IF(O93="Mz (Betreuer)",Preisliste!$J$9,IF(O93="extern",Preisliste!$J$10,IF(O93="Begleitperson",Preisliste!$J$11))))))</f>
        <v>0</v>
      </c>
      <c r="R93" s="40">
        <f t="shared" si="4"/>
        <v>0</v>
      </c>
      <c r="S93" s="1" t="str">
        <f t="shared" si="5"/>
        <v xml:space="preserve"> </v>
      </c>
      <c r="T93" s="22"/>
    </row>
    <row r="94" spans="1:20" x14ac:dyDescent="0.3">
      <c r="A94" s="23" t="str">
        <f t="shared" si="6"/>
        <v/>
      </c>
      <c r="B94" s="14" t="str">
        <f>IF(C94="","",Angaben!$C$6)</f>
        <v/>
      </c>
      <c r="C94" s="15"/>
      <c r="D94" s="16"/>
      <c r="E94" s="16"/>
      <c r="F94" s="41"/>
      <c r="G94" s="17"/>
      <c r="H94" s="18"/>
      <c r="I94" s="19"/>
      <c r="J94" s="15"/>
      <c r="K94" s="20"/>
      <c r="L94" s="21"/>
      <c r="M94" s="15"/>
      <c r="N94" s="15"/>
      <c r="O94" s="28"/>
      <c r="P94" s="38" t="str">
        <f>IF(C94="ja",Preisliste!$J$5,"-  €")</f>
        <v>-  €</v>
      </c>
      <c r="Q94" s="39" t="b">
        <f>IF(O94="Mehrbett",Preisliste!$J$6,IF(O94="ez",Preisliste!$J$7,IF(O94="dz",Preisliste!$J$8,IF(O94="Mz (Betreuer)",Preisliste!$J$9,IF(O94="extern",Preisliste!$J$10,IF(O94="Begleitperson",Preisliste!$J$11))))))</f>
        <v>0</v>
      </c>
      <c r="R94" s="40">
        <f t="shared" si="4"/>
        <v>0</v>
      </c>
      <c r="S94" s="1" t="str">
        <f t="shared" si="5"/>
        <v xml:space="preserve"> </v>
      </c>
      <c r="T94" s="22"/>
    </row>
    <row r="95" spans="1:20" x14ac:dyDescent="0.3">
      <c r="A95" s="23" t="str">
        <f t="shared" si="6"/>
        <v/>
      </c>
      <c r="B95" s="14" t="str">
        <f>IF(C95="","",Angaben!$C$6)</f>
        <v/>
      </c>
      <c r="C95" s="15"/>
      <c r="D95" s="16"/>
      <c r="E95" s="16"/>
      <c r="F95" s="41"/>
      <c r="G95" s="17"/>
      <c r="H95" s="18"/>
      <c r="I95" s="19"/>
      <c r="J95" s="15"/>
      <c r="K95" s="20"/>
      <c r="L95" s="21"/>
      <c r="M95" s="15"/>
      <c r="N95" s="15"/>
      <c r="O95" s="28"/>
      <c r="P95" s="38" t="str">
        <f>IF(C95="ja",Preisliste!$J$5,"-  €")</f>
        <v>-  €</v>
      </c>
      <c r="Q95" s="39" t="b">
        <f>IF(O95="Mehrbett",Preisliste!$J$6,IF(O95="ez",Preisliste!$J$7,IF(O95="dz",Preisliste!$J$8,IF(O95="Mz (Betreuer)",Preisliste!$J$9,IF(O95="extern",Preisliste!$J$10,IF(O95="Begleitperson",Preisliste!$J$11))))))</f>
        <v>0</v>
      </c>
      <c r="R95" s="40">
        <f t="shared" si="4"/>
        <v>0</v>
      </c>
      <c r="S95" s="1" t="str">
        <f t="shared" si="5"/>
        <v xml:space="preserve"> </v>
      </c>
      <c r="T95" s="22"/>
    </row>
    <row r="96" spans="1:20" x14ac:dyDescent="0.3">
      <c r="A96" s="23" t="str">
        <f t="shared" si="6"/>
        <v/>
      </c>
      <c r="B96" s="14" t="str">
        <f>IF(C96="","",Angaben!$C$6)</f>
        <v/>
      </c>
      <c r="C96" s="15"/>
      <c r="D96" s="16"/>
      <c r="E96" s="16"/>
      <c r="F96" s="41"/>
      <c r="G96" s="17"/>
      <c r="H96" s="18"/>
      <c r="I96" s="19"/>
      <c r="J96" s="15"/>
      <c r="K96" s="20"/>
      <c r="L96" s="21"/>
      <c r="M96" s="15"/>
      <c r="N96" s="15"/>
      <c r="O96" s="28"/>
      <c r="P96" s="38" t="str">
        <f>IF(C96="ja",Preisliste!$J$5,"-  €")</f>
        <v>-  €</v>
      </c>
      <c r="Q96" s="39" t="b">
        <f>IF(O96="Mehrbett",Preisliste!$J$6,IF(O96="ez",Preisliste!$J$7,IF(O96="dz",Preisliste!$J$8,IF(O96="Mz (Betreuer)",Preisliste!$J$9,IF(O96="extern",Preisliste!$J$10,IF(O96="Begleitperson",Preisliste!$J$11))))))</f>
        <v>0</v>
      </c>
      <c r="R96" s="40">
        <f t="shared" si="4"/>
        <v>0</v>
      </c>
      <c r="S96" s="1" t="str">
        <f t="shared" si="5"/>
        <v xml:space="preserve"> </v>
      </c>
      <c r="T96" s="22"/>
    </row>
    <row r="97" spans="1:20" x14ac:dyDescent="0.3">
      <c r="A97" s="23" t="str">
        <f t="shared" si="6"/>
        <v/>
      </c>
      <c r="B97" s="14" t="str">
        <f>IF(C97="","",Angaben!$C$6)</f>
        <v/>
      </c>
      <c r="C97" s="15"/>
      <c r="D97" s="16"/>
      <c r="E97" s="16"/>
      <c r="F97" s="41"/>
      <c r="G97" s="17"/>
      <c r="H97" s="18"/>
      <c r="I97" s="19"/>
      <c r="J97" s="15"/>
      <c r="K97" s="20"/>
      <c r="L97" s="21"/>
      <c r="M97" s="15"/>
      <c r="N97" s="15"/>
      <c r="O97" s="28"/>
      <c r="P97" s="38" t="str">
        <f>IF(C97="ja",Preisliste!$J$5,"-  €")</f>
        <v>-  €</v>
      </c>
      <c r="Q97" s="39" t="b">
        <f>IF(O97="Mehrbett",Preisliste!$J$6,IF(O97="ez",Preisliste!$J$7,IF(O97="dz",Preisliste!$J$8,IF(O97="Mz (Betreuer)",Preisliste!$J$9,IF(O97="extern",Preisliste!$J$10,IF(O97="Begleitperson",Preisliste!$J$11))))))</f>
        <v>0</v>
      </c>
      <c r="R97" s="40">
        <f t="shared" si="4"/>
        <v>0</v>
      </c>
      <c r="S97" s="1" t="str">
        <f t="shared" si="5"/>
        <v xml:space="preserve"> </v>
      </c>
      <c r="T97" s="22"/>
    </row>
    <row r="98" spans="1:20" x14ac:dyDescent="0.3">
      <c r="A98" s="23" t="str">
        <f t="shared" si="6"/>
        <v/>
      </c>
      <c r="B98" s="14" t="str">
        <f>IF(C98="","",Angaben!$C$6)</f>
        <v/>
      </c>
      <c r="C98" s="15"/>
      <c r="D98" s="16"/>
      <c r="E98" s="16"/>
      <c r="F98" s="41"/>
      <c r="G98" s="17"/>
      <c r="H98" s="18"/>
      <c r="I98" s="19"/>
      <c r="J98" s="15"/>
      <c r="K98" s="20"/>
      <c r="L98" s="21"/>
      <c r="M98" s="15"/>
      <c r="N98" s="15"/>
      <c r="O98" s="28"/>
      <c r="P98" s="38" t="str">
        <f>IF(C98="ja",Preisliste!$J$5,"-  €")</f>
        <v>-  €</v>
      </c>
      <c r="Q98" s="39" t="b">
        <f>IF(O98="Mehrbett",Preisliste!$J$6,IF(O98="ez",Preisliste!$J$7,IF(O98="dz",Preisliste!$J$8,IF(O98="Mz (Betreuer)",Preisliste!$J$9,IF(O98="extern",Preisliste!$J$10,IF(O98="Begleitperson",Preisliste!$J$11))))))</f>
        <v>0</v>
      </c>
      <c r="R98" s="40">
        <f t="shared" si="4"/>
        <v>0</v>
      </c>
      <c r="S98" s="1" t="str">
        <f t="shared" si="5"/>
        <v xml:space="preserve"> </v>
      </c>
      <c r="T98" s="22"/>
    </row>
    <row r="99" spans="1:20" x14ac:dyDescent="0.3">
      <c r="A99" s="23" t="str">
        <f t="shared" si="6"/>
        <v/>
      </c>
      <c r="B99" s="14" t="str">
        <f>IF(C99="","",Angaben!$C$6)</f>
        <v/>
      </c>
      <c r="C99" s="15"/>
      <c r="D99" s="16"/>
      <c r="E99" s="16"/>
      <c r="F99" s="41"/>
      <c r="G99" s="17"/>
      <c r="H99" s="18"/>
      <c r="I99" s="19"/>
      <c r="J99" s="15"/>
      <c r="K99" s="20"/>
      <c r="L99" s="21"/>
      <c r="M99" s="15"/>
      <c r="N99" s="15"/>
      <c r="O99" s="28"/>
      <c r="P99" s="38" t="str">
        <f>IF(C99="ja",Preisliste!$J$5,"-  €")</f>
        <v>-  €</v>
      </c>
      <c r="Q99" s="39" t="b">
        <f>IF(O99="Mehrbett",Preisliste!$J$6,IF(O99="ez",Preisliste!$J$7,IF(O99="dz",Preisliste!$J$8,IF(O99="Mz (Betreuer)",Preisliste!$J$9,IF(O99="extern",Preisliste!$J$10,IF(O99="Begleitperson",Preisliste!$J$11))))))</f>
        <v>0</v>
      </c>
      <c r="R99" s="40">
        <f t="shared" si="4"/>
        <v>0</v>
      </c>
      <c r="S99" s="1" t="str">
        <f t="shared" si="5"/>
        <v xml:space="preserve"> </v>
      </c>
      <c r="T99" s="22"/>
    </row>
    <row r="100" spans="1:20" x14ac:dyDescent="0.3">
      <c r="A100" s="23" t="str">
        <f t="shared" si="6"/>
        <v/>
      </c>
      <c r="B100" s="14" t="str">
        <f>IF(C100="","",Angaben!$C$6)</f>
        <v/>
      </c>
      <c r="C100" s="15"/>
      <c r="D100" s="16"/>
      <c r="E100" s="16"/>
      <c r="F100" s="41"/>
      <c r="G100" s="17"/>
      <c r="H100" s="18"/>
      <c r="I100" s="19"/>
      <c r="J100" s="15"/>
      <c r="K100" s="20"/>
      <c r="L100" s="21"/>
      <c r="M100" s="15"/>
      <c r="N100" s="15"/>
      <c r="O100" s="28"/>
      <c r="P100" s="38" t="str">
        <f>IF(C100="ja",Preisliste!$J$5,"-  €")</f>
        <v>-  €</v>
      </c>
      <c r="Q100" s="39" t="b">
        <f>IF(O100="Mehrbett",Preisliste!$J$6,IF(O100="ez",Preisliste!$J$7,IF(O100="dz",Preisliste!$J$8,IF(O100="Mz (Betreuer)",Preisliste!$J$9,IF(O100="extern",Preisliste!$J$10,IF(O100="Begleitperson",Preisliste!$J$11))))))</f>
        <v>0</v>
      </c>
      <c r="R100" s="40">
        <f t="shared" si="4"/>
        <v>0</v>
      </c>
      <c r="S100" s="1" t="str">
        <f t="shared" si="5"/>
        <v xml:space="preserve"> </v>
      </c>
      <c r="T100" s="22"/>
    </row>
    <row r="101" spans="1:20" x14ac:dyDescent="0.3">
      <c r="A101" s="23" t="str">
        <f t="shared" si="6"/>
        <v/>
      </c>
      <c r="B101" s="14" t="str">
        <f>IF(C101="","",Angaben!$C$6)</f>
        <v/>
      </c>
      <c r="C101" s="15"/>
      <c r="D101" s="16"/>
      <c r="E101" s="16"/>
      <c r="F101" s="41"/>
      <c r="G101" s="17"/>
      <c r="H101" s="18"/>
      <c r="I101" s="19"/>
      <c r="J101" s="15"/>
      <c r="K101" s="20"/>
      <c r="L101" s="21"/>
      <c r="M101" s="15"/>
      <c r="N101" s="15"/>
      <c r="O101" s="28"/>
      <c r="P101" s="38" t="str">
        <f>IF(C101="ja",Preisliste!$J$5,"-  €")</f>
        <v>-  €</v>
      </c>
      <c r="Q101" s="39" t="b">
        <f>IF(O101="Mehrbett",Preisliste!$J$6,IF(O101="ez",Preisliste!$J$7,IF(O101="dz",Preisliste!$J$8,IF(O101="Mz (Betreuer)",Preisliste!$J$9,IF(O101="extern",Preisliste!$J$10,IF(O101="Begleitperson",Preisliste!$J$11))))))</f>
        <v>0</v>
      </c>
      <c r="R101" s="40">
        <f t="shared" si="4"/>
        <v>0</v>
      </c>
      <c r="S101" s="1" t="str">
        <f t="shared" si="5"/>
        <v xml:space="preserve"> </v>
      </c>
      <c r="T101" s="22"/>
    </row>
    <row r="102" spans="1:20" x14ac:dyDescent="0.3">
      <c r="A102" s="23" t="str">
        <f t="shared" si="6"/>
        <v/>
      </c>
      <c r="B102" s="14" t="str">
        <f>IF(C102="","",Angaben!$C$6)</f>
        <v/>
      </c>
      <c r="C102" s="15"/>
      <c r="D102" s="16"/>
      <c r="E102" s="16"/>
      <c r="F102" s="41"/>
      <c r="G102" s="17"/>
      <c r="H102" s="18"/>
      <c r="I102" s="19"/>
      <c r="J102" s="15"/>
      <c r="K102" s="20"/>
      <c r="L102" s="21"/>
      <c r="M102" s="15"/>
      <c r="N102" s="15"/>
      <c r="O102" s="28"/>
      <c r="P102" s="38" t="str">
        <f>IF(C102="ja",Preisliste!$J$5,"-  €")</f>
        <v>-  €</v>
      </c>
      <c r="Q102" s="39" t="b">
        <f>IF(O102="Mehrbett",Preisliste!$J$6,IF(O102="ez",Preisliste!$J$7,IF(O102="dz",Preisliste!$J$8,IF(O102="Mz (Betreuer)",Preisliste!$J$9,IF(O102="extern",Preisliste!$J$10,IF(O102="Begleitperson",Preisliste!$J$11))))))</f>
        <v>0</v>
      </c>
      <c r="R102" s="40">
        <f t="shared" si="4"/>
        <v>0</v>
      </c>
      <c r="S102" s="1" t="str">
        <f t="shared" si="5"/>
        <v xml:space="preserve"> </v>
      </c>
      <c r="T102" s="22"/>
    </row>
    <row r="103" spans="1:20" x14ac:dyDescent="0.3">
      <c r="A103" s="23" t="str">
        <f t="shared" si="6"/>
        <v/>
      </c>
      <c r="B103" s="14" t="str">
        <f>IF(C103="","",Angaben!$C$6)</f>
        <v/>
      </c>
      <c r="C103" s="15"/>
      <c r="D103" s="16"/>
      <c r="E103" s="16"/>
      <c r="F103" s="41"/>
      <c r="G103" s="17"/>
      <c r="H103" s="18"/>
      <c r="I103" s="19"/>
      <c r="J103" s="15"/>
      <c r="K103" s="20"/>
      <c r="L103" s="21"/>
      <c r="M103" s="15"/>
      <c r="N103" s="15"/>
      <c r="O103" s="28"/>
      <c r="P103" s="38" t="str">
        <f>IF(C103="ja",Preisliste!$J$5,"-  €")</f>
        <v>-  €</v>
      </c>
      <c r="Q103" s="39" t="b">
        <f>IF(O103="Mehrbett",Preisliste!$J$6,IF(O103="ez",Preisliste!$J$7,IF(O103="dz",Preisliste!$J$8,IF(O103="Mz (Betreuer)",Preisliste!$J$9,IF(O103="extern",Preisliste!$J$10,IF(O103="Begleitperson",Preisliste!$J$11))))))</f>
        <v>0</v>
      </c>
      <c r="R103" s="40">
        <f t="shared" si="4"/>
        <v>0</v>
      </c>
      <c r="S103" s="1" t="str">
        <f t="shared" si="5"/>
        <v xml:space="preserve"> </v>
      </c>
      <c r="T103" s="22"/>
    </row>
    <row r="104" spans="1:20" x14ac:dyDescent="0.3">
      <c r="A104" s="23" t="str">
        <f t="shared" si="6"/>
        <v/>
      </c>
      <c r="B104" s="14" t="str">
        <f>IF(C104="","",Angaben!$C$6)</f>
        <v/>
      </c>
      <c r="C104" s="15"/>
      <c r="D104" s="16"/>
      <c r="E104" s="16"/>
      <c r="F104" s="41"/>
      <c r="G104" s="17"/>
      <c r="H104" s="18"/>
      <c r="I104" s="19"/>
      <c r="J104" s="15"/>
      <c r="K104" s="20"/>
      <c r="L104" s="21"/>
      <c r="M104" s="15"/>
      <c r="N104" s="15"/>
      <c r="O104" s="28"/>
      <c r="P104" s="38" t="str">
        <f>IF(C104="ja",Preisliste!$J$5,"-  €")</f>
        <v>-  €</v>
      </c>
      <c r="Q104" s="39" t="b">
        <f>IF(O104="Mehrbett",Preisliste!$J$6,IF(O104="ez",Preisliste!$J$7,IF(O104="dz",Preisliste!$J$8,IF(O104="Mz (Betreuer)",Preisliste!$J$9,IF(O104="extern",Preisliste!$J$10,IF(O104="Begleitperson",Preisliste!$J$11))))))</f>
        <v>0</v>
      </c>
      <c r="R104" s="40">
        <f t="shared" si="4"/>
        <v>0</v>
      </c>
      <c r="S104" s="1" t="str">
        <f t="shared" si="5"/>
        <v xml:space="preserve"> </v>
      </c>
      <c r="T104" s="22"/>
    </row>
    <row r="105" spans="1:20" x14ac:dyDescent="0.3">
      <c r="A105" s="23" t="str">
        <f t="shared" si="6"/>
        <v/>
      </c>
      <c r="B105" s="14" t="str">
        <f>IF(C105="","",Angaben!$C$6)</f>
        <v/>
      </c>
      <c r="C105" s="15"/>
      <c r="D105" s="16"/>
      <c r="E105" s="16"/>
      <c r="F105" s="41"/>
      <c r="G105" s="17"/>
      <c r="H105" s="18"/>
      <c r="I105" s="19"/>
      <c r="J105" s="15"/>
      <c r="K105" s="20"/>
      <c r="L105" s="21"/>
      <c r="M105" s="15"/>
      <c r="N105" s="15"/>
      <c r="O105" s="28"/>
      <c r="P105" s="38" t="str">
        <f>IF(C105="ja",Preisliste!$J$5,"-  €")</f>
        <v>-  €</v>
      </c>
      <c r="Q105" s="39" t="b">
        <f>IF(O105="Mehrbett",Preisliste!$J$6,IF(O105="ez",Preisliste!$J$7,IF(O105="dz",Preisliste!$J$8,IF(O105="Mz (Betreuer)",Preisliste!$J$9,IF(O105="extern",Preisliste!$J$10,IF(O105="Begleitperson",Preisliste!$J$11))))))</f>
        <v>0</v>
      </c>
      <c r="R105" s="40">
        <f t="shared" si="4"/>
        <v>0</v>
      </c>
      <c r="S105" s="1" t="str">
        <f t="shared" si="5"/>
        <v xml:space="preserve"> </v>
      </c>
      <c r="T105" s="22"/>
    </row>
    <row r="106" spans="1:20" x14ac:dyDescent="0.3">
      <c r="A106" s="23" t="str">
        <f t="shared" si="6"/>
        <v/>
      </c>
      <c r="B106" s="14" t="str">
        <f>IF(C106="","",Angaben!$C$6)</f>
        <v/>
      </c>
      <c r="C106" s="15"/>
      <c r="D106" s="16"/>
      <c r="E106" s="16"/>
      <c r="F106" s="41"/>
      <c r="G106" s="17"/>
      <c r="H106" s="18"/>
      <c r="I106" s="19"/>
      <c r="J106" s="15"/>
      <c r="K106" s="20"/>
      <c r="L106" s="21"/>
      <c r="M106" s="15"/>
      <c r="N106" s="15"/>
      <c r="O106" s="28"/>
      <c r="P106" s="38" t="str">
        <f>IF(C106="ja",Preisliste!$J$5,"-  €")</f>
        <v>-  €</v>
      </c>
      <c r="Q106" s="39" t="b">
        <f>IF(O106="Mehrbett",Preisliste!$J$6,IF(O106="ez",Preisliste!$J$7,IF(O106="dz",Preisliste!$J$8,IF(O106="Mz (Betreuer)",Preisliste!$J$9,IF(O106="extern",Preisliste!$J$10,IF(O106="Begleitperson",Preisliste!$J$11))))))</f>
        <v>0</v>
      </c>
      <c r="R106" s="40">
        <f t="shared" si="4"/>
        <v>0</v>
      </c>
      <c r="S106" s="1" t="str">
        <f t="shared" si="5"/>
        <v xml:space="preserve"> </v>
      </c>
      <c r="T106" s="22"/>
    </row>
    <row r="107" spans="1:20" x14ac:dyDescent="0.3">
      <c r="A107" s="23" t="str">
        <f t="shared" si="6"/>
        <v/>
      </c>
      <c r="B107" s="14" t="str">
        <f>IF(C107="","",Angaben!$C$6)</f>
        <v/>
      </c>
      <c r="C107" s="15"/>
      <c r="D107" s="16"/>
      <c r="E107" s="16"/>
      <c r="F107" s="41"/>
      <c r="G107" s="17"/>
      <c r="H107" s="18"/>
      <c r="I107" s="19"/>
      <c r="J107" s="15"/>
      <c r="K107" s="20"/>
      <c r="L107" s="21"/>
      <c r="M107" s="15"/>
      <c r="N107" s="15"/>
      <c r="O107" s="28"/>
      <c r="P107" s="38" t="str">
        <f>IF(C107="ja",Preisliste!$J$5,"-  €")</f>
        <v>-  €</v>
      </c>
      <c r="Q107" s="39" t="b">
        <f>IF(O107="Mehrbett",Preisliste!$J$6,IF(O107="ez",Preisliste!$J$7,IF(O107="dz",Preisliste!$J$8,IF(O107="Mz (Betreuer)",Preisliste!$J$9,IF(O107="extern",Preisliste!$J$10,IF(O107="Begleitperson",Preisliste!$J$11))))))</f>
        <v>0</v>
      </c>
      <c r="R107" s="40">
        <f t="shared" si="4"/>
        <v>0</v>
      </c>
      <c r="S107" s="1" t="str">
        <f t="shared" si="5"/>
        <v xml:space="preserve"> </v>
      </c>
      <c r="T107" s="22"/>
    </row>
    <row r="108" spans="1:20" x14ac:dyDescent="0.3">
      <c r="A108" s="23" t="str">
        <f t="shared" si="6"/>
        <v/>
      </c>
      <c r="B108" s="14" t="str">
        <f>IF(C108="","",Angaben!$C$6)</f>
        <v/>
      </c>
      <c r="C108" s="15"/>
      <c r="D108" s="16"/>
      <c r="E108" s="16"/>
      <c r="F108" s="41"/>
      <c r="G108" s="17"/>
      <c r="H108" s="18"/>
      <c r="I108" s="19"/>
      <c r="J108" s="15"/>
      <c r="K108" s="20"/>
      <c r="L108" s="21"/>
      <c r="M108" s="15"/>
      <c r="N108" s="15"/>
      <c r="O108" s="28"/>
      <c r="P108" s="38" t="str">
        <f>IF(C108="ja",Preisliste!$J$5,"-  €")</f>
        <v>-  €</v>
      </c>
      <c r="Q108" s="39" t="b">
        <f>IF(O108="Mehrbett",Preisliste!$J$6,IF(O108="ez",Preisliste!$J$7,IF(O108="dz",Preisliste!$J$8,IF(O108="Mz (Betreuer)",Preisliste!$J$9,IF(O108="extern",Preisliste!$J$10,IF(O108="Begleitperson",Preisliste!$J$11))))))</f>
        <v>0</v>
      </c>
      <c r="R108" s="40">
        <f t="shared" si="4"/>
        <v>0</v>
      </c>
      <c r="S108" s="1" t="str">
        <f t="shared" si="5"/>
        <v xml:space="preserve"> </v>
      </c>
      <c r="T108" s="22"/>
    </row>
    <row r="109" spans="1:20" x14ac:dyDescent="0.3">
      <c r="A109" s="23" t="str">
        <f t="shared" si="6"/>
        <v/>
      </c>
      <c r="B109" s="14" t="str">
        <f>IF(C109="","",Angaben!$C$6)</f>
        <v/>
      </c>
      <c r="C109" s="15"/>
      <c r="D109" s="16"/>
      <c r="E109" s="16"/>
      <c r="F109" s="41"/>
      <c r="G109" s="17"/>
      <c r="H109" s="18"/>
      <c r="I109" s="19"/>
      <c r="J109" s="15"/>
      <c r="K109" s="20"/>
      <c r="L109" s="21"/>
      <c r="M109" s="15"/>
      <c r="N109" s="15"/>
      <c r="O109" s="28"/>
      <c r="P109" s="38" t="str">
        <f>IF(C109="ja",Preisliste!$J$5,"-  €")</f>
        <v>-  €</v>
      </c>
      <c r="Q109" s="39" t="b">
        <f>IF(O109="Mehrbett",Preisliste!$J$6,IF(O109="ez",Preisliste!$J$7,IF(O109="dz",Preisliste!$J$8,IF(O109="Mz (Betreuer)",Preisliste!$J$9,IF(O109="extern",Preisliste!$J$10,IF(O109="Begleitperson",Preisliste!$J$11))))))</f>
        <v>0</v>
      </c>
      <c r="R109" s="40">
        <f t="shared" si="4"/>
        <v>0</v>
      </c>
      <c r="S109" s="1" t="str">
        <f t="shared" si="5"/>
        <v xml:space="preserve"> </v>
      </c>
      <c r="T109" s="22"/>
    </row>
    <row r="110" spans="1:20" x14ac:dyDescent="0.3">
      <c r="A110" s="23" t="str">
        <f t="shared" si="6"/>
        <v/>
      </c>
      <c r="B110" s="14" t="str">
        <f>IF(C110="","",Angaben!$C$6)</f>
        <v/>
      </c>
      <c r="C110" s="15"/>
      <c r="D110" s="16"/>
      <c r="E110" s="16"/>
      <c r="F110" s="41"/>
      <c r="G110" s="17"/>
      <c r="H110" s="18"/>
      <c r="I110" s="19"/>
      <c r="J110" s="15"/>
      <c r="K110" s="20"/>
      <c r="L110" s="21"/>
      <c r="M110" s="15"/>
      <c r="N110" s="15"/>
      <c r="O110" s="28"/>
      <c r="P110" s="38" t="str">
        <f>IF(C110="ja",Preisliste!$J$5,"-  €")</f>
        <v>-  €</v>
      </c>
      <c r="Q110" s="39" t="b">
        <f>IF(O110="Mehrbett",Preisliste!$J$6,IF(O110="ez",Preisliste!$J$7,IF(O110="dz",Preisliste!$J$8,IF(O110="Mz (Betreuer)",Preisliste!$J$9,IF(O110="extern",Preisliste!$J$10,IF(O110="Begleitperson",Preisliste!$J$11))))))</f>
        <v>0</v>
      </c>
      <c r="R110" s="40">
        <f t="shared" si="4"/>
        <v>0</v>
      </c>
      <c r="S110" s="1" t="str">
        <f t="shared" si="5"/>
        <v xml:space="preserve"> </v>
      </c>
      <c r="T110" s="22"/>
    </row>
  </sheetData>
  <mergeCells count="20">
    <mergeCell ref="P8:P9"/>
    <mergeCell ref="Q8:Q9"/>
    <mergeCell ref="S8:S9"/>
    <mergeCell ref="T8:T9"/>
    <mergeCell ref="J8:J9"/>
    <mergeCell ref="K8:K9"/>
    <mergeCell ref="L8:L9"/>
    <mergeCell ref="M8:M9"/>
    <mergeCell ref="N8:N9"/>
    <mergeCell ref="O8:O9"/>
    <mergeCell ref="J7:N7"/>
    <mergeCell ref="F8:F9"/>
    <mergeCell ref="A8:A9"/>
    <mergeCell ref="B8:B9"/>
    <mergeCell ref="C8:C9"/>
    <mergeCell ref="D8:D9"/>
    <mergeCell ref="E8:E9"/>
    <mergeCell ref="G8:G9"/>
    <mergeCell ref="H8:H9"/>
    <mergeCell ref="I8:I9"/>
  </mergeCells>
  <conditionalFormatting sqref="A10:B110">
    <cfRule type="cellIs" dxfId="0" priority="2" operator="equal">
      <formula>0</formula>
    </cfRule>
  </conditionalFormatting>
  <dataValidations xWindow="301" yWindow="458" count="8">
    <dataValidation type="list" allowBlank="1" showInputMessage="1" showErrorMessage="1" errorTitle="falsche T-Shirtgröße" error="Bitte die T-Shirtgröße aus dem Dropdownfeld anklicken. " promptTitle="T_Shirt" prompt="Bitte die T-Shirtgröße aus dem Dropdownfeld anklicken. " sqref="WVT10:WVT17 JH10:JH17 TD10:TD17 ACZ10:ACZ17 AMV10:AMV17 AWR10:AWR17 BGN10:BGN17 BQJ10:BQJ17 CAF10:CAF17 CKB10:CKB17 CTX10:CTX17 DDT10:DDT17 DNP10:DNP17 DXL10:DXL17 EHH10:EHH17 ERD10:ERD17 FAZ10:FAZ17 FKV10:FKV17 FUR10:FUR17 GEN10:GEN17 GOJ10:GOJ17 GYF10:GYF17 HIB10:HIB17 HRX10:HRX17 IBT10:IBT17 ILP10:ILP17 IVL10:IVL17 JFH10:JFH17 JPD10:JPD17 JYZ10:JYZ17 KIV10:KIV17 KSR10:KSR17 LCN10:LCN17 LMJ10:LMJ17 LWF10:LWF17 MGB10:MGB17 MPX10:MPX17 MZT10:MZT17 NJP10:NJP17 NTL10:NTL17 ODH10:ODH17 OND10:OND17 OWZ10:OWZ17 PGV10:PGV17 PQR10:PQR17 QAN10:QAN17 QKJ10:QKJ17 QUF10:QUF17 REB10:REB17 RNX10:RNX17 RXT10:RXT17 SHP10:SHP17 SRL10:SRL17 TBH10:TBH17 TLD10:TLD17 TUZ10:TUZ17 UEV10:UEV17 UOR10:UOR17 UYN10:UYN17 VIJ10:VIJ17 VSF10:VSF17 WCB10:WCB17 WLX10:WLX17" xr:uid="{00000000-0002-0000-0200-000000000000}">
      <formula1>T_Shirt</formula1>
    </dataValidation>
    <dataValidation type="whole" allowBlank="1" showInputMessage="1" showErrorMessage="1" errorTitle="falsche Postleitzahl!" error="Bitte die PLZ als fünfstellige Zahl ohne Leerzeichen eingeben," promptTitle="PLZ" prompt="bitte die Postleitzahl des Teilnehmers eintragen. Ohne Eingabe wird kein Fahrkostenzuschuss gewährt." sqref="WVS10:WVS17 JG10:JG17 TC10:TC17 ACY10:ACY17 AMU10:AMU17 AWQ10:AWQ17 BGM10:BGM17 BQI10:BQI17 CAE10:CAE17 CKA10:CKA17 CTW10:CTW17 DDS10:DDS17 DNO10:DNO17 DXK10:DXK17 EHG10:EHG17 ERC10:ERC17 FAY10:FAY17 FKU10:FKU17 FUQ10:FUQ17 GEM10:GEM17 GOI10:GOI17 GYE10:GYE17 HIA10:HIA17 HRW10:HRW17 IBS10:IBS17 ILO10:ILO17 IVK10:IVK17 JFG10:JFG17 JPC10:JPC17 JYY10:JYY17 KIU10:KIU17 KSQ10:KSQ17 LCM10:LCM17 LMI10:LMI17 LWE10:LWE17 MGA10:MGA17 MPW10:MPW17 MZS10:MZS17 NJO10:NJO17 NTK10:NTK17 ODG10:ODG17 ONC10:ONC17 OWY10:OWY17 PGU10:PGU17 PQQ10:PQQ17 QAM10:QAM17 QKI10:QKI17 QUE10:QUE17 REA10:REA17 RNW10:RNW17 RXS10:RXS17 SHO10:SHO17 SRK10:SRK17 TBG10:TBG17 TLC10:TLC17 TUY10:TUY17 UEU10:UEU17 UOQ10:UOQ17 UYM10:UYM17 VII10:VII17 VSE10:VSE17 WCA10:WCA17 WLW10:WLW17" xr:uid="{00000000-0002-0000-0200-000001000000}">
      <formula1>0</formula1>
      <formula2>99999</formula2>
    </dataValidation>
    <dataValidation type="list" allowBlank="1" showInputMessage="1" showErrorMessage="1" error="Bitte nur JA oder NEIN auswählen" prompt="Hier bitte &quot;ja&quot; oder &quot;nein&quot; einfügen" sqref="WVJ10:WVJ17 IX10:IX17 ST10:ST17 ACP10:ACP17 AML10:AML17 AWH10:AWH17 BGD10:BGD17 BPZ10:BPZ17 BZV10:BZV17 CJR10:CJR17 CTN10:CTN17 DDJ10:DDJ17 DNF10:DNF17 DXB10:DXB17 EGX10:EGX17 EQT10:EQT17 FAP10:FAP17 FKL10:FKL17 FUH10:FUH17 GED10:GED17 GNZ10:GNZ17 GXV10:GXV17 HHR10:HHR17 HRN10:HRN17 IBJ10:IBJ17 ILF10:ILF17 IVB10:IVB17 JEX10:JEX17 JOT10:JOT17 JYP10:JYP17 KIL10:KIL17 KSH10:KSH17 LCD10:LCD17 LLZ10:LLZ17 LVV10:LVV17 MFR10:MFR17 MPN10:MPN17 MZJ10:MZJ17 NJF10:NJF17 NTB10:NTB17 OCX10:OCX17 OMT10:OMT17 OWP10:OWP17 PGL10:PGL17 PQH10:PQH17 QAD10:QAD17 QJZ10:QJZ17 QTV10:QTV17 RDR10:RDR17 RNN10:RNN17 RXJ10:RXJ17 SHF10:SHF17 SRB10:SRB17 TAX10:TAX17 TKT10:TKT17 TUP10:TUP17 UEL10:UEL17 UOH10:UOH17 UYD10:UYD17 VHZ10:VHZ17 VRV10:VRV17 WBR10:WBR17 WLN10:WLN17" xr:uid="{00000000-0002-0000-0200-000002000000}">
      <formula1>ja_nein</formula1>
    </dataValidation>
    <dataValidation type="list" allowBlank="1" showInputMessage="1" showErrorMessage="1" errorTitle="Zimmerwunsch" error="Bitte den Zimmerwunsch aus dem Dropdownfeld wählen. _x000a_Extern - EZ - DZ oder Mehrbett. " promptTitle="Unterbringung" prompt="Teilnehmer nächtigen, wenn nicht extern, generell im &quot;Mehrbettzimmer&quot;. Wünsche der Berteuer für Einzel - oder Doppelzimmer werden nach Eingang der Zahlungen und unter Berücksichtigung der Verfügbarkeit vergeben. Bitte die Auswahl tätigen." sqref="WVV10:WVV17 JJ10:JJ17 TF10:TF17 ADB10:ADB17 AMX10:AMX17 AWT10:AWT17 BGP10:BGP17 BQL10:BQL17 CAH10:CAH17 CKD10:CKD17 CTZ10:CTZ17 DDV10:DDV17 DNR10:DNR17 DXN10:DXN17 EHJ10:EHJ17 ERF10:ERF17 FBB10:FBB17 FKX10:FKX17 FUT10:FUT17 GEP10:GEP17 GOL10:GOL17 GYH10:GYH17 HID10:HID17 HRZ10:HRZ17 IBV10:IBV17 ILR10:ILR17 IVN10:IVN17 JFJ10:JFJ17 JPF10:JPF17 JZB10:JZB17 KIX10:KIX17 KST10:KST17 LCP10:LCP17 LML10:LML17 LWH10:LWH17 MGD10:MGD17 MPZ10:MPZ17 MZV10:MZV17 NJR10:NJR17 NTN10:NTN17 ODJ10:ODJ17 ONF10:ONF17 OXB10:OXB17 PGX10:PGX17 PQT10:PQT17 QAP10:QAP17 QKL10:QKL17 QUH10:QUH17 RED10:RED17 RNZ10:RNZ17 RXV10:RXV17 SHR10:SHR17 SRN10:SRN17 TBJ10:TBJ17 TLF10:TLF17 TVB10:TVB17 UEX10:UEX17 UOT10:UOT17 UYP10:UYP17 VIL10:VIL17 VSH10:VSH17 WCD10:WCD17 WLZ10:WLZ17" xr:uid="{00000000-0002-0000-0200-000003000000}">
      <formula1>Zimmer</formula1>
    </dataValidation>
    <dataValidation type="list" allowBlank="1" showInputMessage="1" showErrorMessage="1" error="Bitte gültige Daten auswählen oder eingeben." promptTitle="Konkurrenz_oder_Betreuer" prompt="Zur Auswahl stehen die Konkurrenzen für die Teilnehmer oder &quot;Betreuer&quot;" sqref="WVU10:WVU17 JI10:JI17 TE10:TE17 ADA10:ADA17 AMW10:AMW17 AWS10:AWS17 BGO10:BGO17 BQK10:BQK17 CAG10:CAG17 CKC10:CKC17 CTY10:CTY17 DDU10:DDU17 DNQ10:DNQ17 DXM10:DXM17 EHI10:EHI17 ERE10:ERE17 FBA10:FBA17 FKW10:FKW17 FUS10:FUS17 GEO10:GEO17 GOK10:GOK17 GYG10:GYG17 HIC10:HIC17 HRY10:HRY17 IBU10:IBU17 ILQ10:ILQ17 IVM10:IVM17 JFI10:JFI17 JPE10:JPE17 JZA10:JZA17 KIW10:KIW17 KSS10:KSS17 LCO10:LCO17 LMK10:LMK17 LWG10:LWG17 MGC10:MGC17 MPY10:MPY17 MZU10:MZU17 NJQ10:NJQ17 NTM10:NTM17 ODI10:ODI17 ONE10:ONE17 OXA10:OXA17 PGW10:PGW17 PQS10:PQS17 QAO10:QAO17 QKK10:QKK17 QUG10:QUG17 REC10:REC17 RNY10:RNY17 RXU10:RXU17 SHQ10:SHQ17 SRM10:SRM17 TBI10:TBI17 TLE10:TLE17 TVA10:TVA17 UEW10:UEW17 UOS10:UOS17 UYO10:UYO17 VIK10:VIK17 VSG10:VSG17 WCC10:WCC17 WLY10:WLY17" xr:uid="{00000000-0002-0000-0200-000004000000}">
      <formula1>konkurrenz</formula1>
    </dataValidation>
    <dataValidation type="list" showInputMessage="1" showErrorMessage="1" promptTitle="w_oder_m" prompt="bitte &quot;w&quot; für weiblich oder &quot;m&quot; für männlich auswählen" sqref="WVQ10:WVQ17 JE10:JE17 TA10:TA17 ACW10:ACW17 AMS10:AMS17 AWO10:AWO17 BGK10:BGK17 BQG10:BQG17 CAC10:CAC17 CJY10:CJY17 CTU10:CTU17 DDQ10:DDQ17 DNM10:DNM17 DXI10:DXI17 EHE10:EHE17 ERA10:ERA17 FAW10:FAW17 FKS10:FKS17 FUO10:FUO17 GEK10:GEK17 GOG10:GOG17 GYC10:GYC17 HHY10:HHY17 HRU10:HRU17 IBQ10:IBQ17 ILM10:ILM17 IVI10:IVI17 JFE10:JFE17 JPA10:JPA17 JYW10:JYW17 KIS10:KIS17 KSO10:KSO17 LCK10:LCK17 LMG10:LMG17 LWC10:LWC17 MFY10:MFY17 MPU10:MPU17 MZQ10:MZQ17 NJM10:NJM17 NTI10:NTI17 ODE10:ODE17 ONA10:ONA17 OWW10:OWW17 PGS10:PGS17 PQO10:PQO17 QAK10:QAK17 QKG10:QKG17 QUC10:QUC17 RDY10:RDY17 RNU10:RNU17 RXQ10:RXQ17 SHM10:SHM17 SRI10:SRI17 TBE10:TBE17 TLA10:TLA17 TUW10:TUW17 UES10:UES17 UOO10:UOO17 UYK10:UYK17 VIG10:VIG17 VSC10:VSC17 WBY10:WBY17 WLU10:WLU17" xr:uid="{00000000-0002-0000-0200-000005000000}">
      <formula1>wm</formula1>
    </dataValidation>
    <dataValidation type="whole" allowBlank="1" showInputMessage="1" showErrorMessage="1" errorTitle="EDVNr" error="Bitte die 6 stellige persönliche Mitgliedsnummer eingeben." sqref="WVP10:WVP17 JD10:JD17 SZ10:SZ17 ACV10:ACV17 AMR10:AMR17 AWN10:AWN17 BGJ10:BGJ17 BQF10:BQF17 CAB10:CAB17 CJX10:CJX17 CTT10:CTT17 DDP10:DDP17 DNL10:DNL17 DXH10:DXH17 EHD10:EHD17 EQZ10:EQZ17 FAV10:FAV17 FKR10:FKR17 FUN10:FUN17 GEJ10:GEJ17 GOF10:GOF17 GYB10:GYB17 HHX10:HHX17 HRT10:HRT17 IBP10:IBP17 ILL10:ILL17 IVH10:IVH17 JFD10:JFD17 JOZ10:JOZ17 JYV10:JYV17 KIR10:KIR17 KSN10:KSN17 LCJ10:LCJ17 LMF10:LMF17 LWB10:LWB17 MFX10:MFX17 MPT10:MPT17 MZP10:MZP17 NJL10:NJL17 NTH10:NTH17 ODD10:ODD17 OMZ10:OMZ17 OWV10:OWV17 PGR10:PGR17 PQN10:PQN17 QAJ10:QAJ17 QKF10:QKF17 QUB10:QUB17 RDX10:RDX17 RNT10:RNT17 RXP10:RXP17 SHL10:SHL17 SRH10:SRH17 TBD10:TBD17 TKZ10:TKZ17 TUV10:TUV17 UER10:UER17 UON10:UON17 UYJ10:UYJ17 VIF10:VIF17 VSB10:VSB17 WBX10:WBX17 WLT10:WLT17 I10:I110" xr:uid="{00000000-0002-0000-0200-000006000000}">
      <formula1>0</formula1>
      <formula2>999999</formula2>
    </dataValidation>
    <dataValidation type="whole" allowBlank="1" showInputMessage="1" showErrorMessage="1" errorTitle="falsche Postleitzahl!" error="Bitte die PLZ als fünfstellige Zahl ohne Leerzeichen eingeben," promptTitle="PLZ:" prompt="bitte die Postleitzahl des Teilnehmers eintragen. Ohne Eingabe wird kein Fahrkostenzuschuss gewährt." sqref="L10:L110" xr:uid="{00000000-0002-0000-0200-000007000000}">
      <formula1>0</formula1>
      <formula2>99999</formula2>
    </dataValidation>
  </dataValidations>
  <pageMargins left="0.7" right="0.7" top="0.78740157499999996" bottom="0.78740157499999996" header="0.3" footer="0.3"/>
  <pageSetup paperSize="8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01" yWindow="458" count="5">
        <x14:dataValidation type="list" allowBlank="1" showInputMessage="1" showErrorMessage="1" errorTitle="Zimmerwunsch" error="Bitte den Zimmerwunsch aus dem Dropdownfeld wählen. _x000a_Extern - EZ - DZ oder Mehrbett. " promptTitle="Unterbringung" prompt="Teilnehmer nächtigen, wenn nicht extern, generell im &quot;Mehrbettzimmer&quot;. Wünsche der Berteuer für Einzel - oder Doppelzimmer werden nach Eingang der Zahlungen und unter Berücksichtigung der Verfügbarkeit vergeben. Bitte die Auswahl tätigen." xr:uid="{00000000-0002-0000-0200-000008000000}">
          <x14:formula1>
            <xm:f>Preisliste!$H$6:$H$11</xm:f>
          </x14:formula1>
          <xm:sqref>O10:O110</xm:sqref>
        </x14:dataValidation>
        <x14:dataValidation type="list" allowBlank="1" showInputMessage="1" showErrorMessage="1" promptTitle="Spieler:" prompt="Hier bitte &quot;ja&quot; oder &quot;nein&quot; auswählen." xr:uid="{00000000-0002-0000-0200-000009000000}">
          <x14:formula1>
            <xm:f>Preisliste!$D$5:$D$6</xm:f>
          </x14:formula1>
          <xm:sqref>C10:C110</xm:sqref>
        </x14:dataValidation>
        <x14:dataValidation type="list" allowBlank="1" showInputMessage="1" showErrorMessage="1" promptTitle="Geschlecht:" prompt="Hier Geschlecht der Person auswählen._x000a_" xr:uid="{00000000-0002-0000-0200-00000A000000}">
          <x14:formula1>
            <xm:f>Preisliste!$E$5:$E$6</xm:f>
          </x14:formula1>
          <xm:sqref>J10:J110</xm:sqref>
        </x14:dataValidation>
        <x14:dataValidation type="list" allowBlank="1" showInputMessage="1" showErrorMessage="1" promptTitle="T-Shirt:" prompt="Hier bitte T-Shirtgröße auswählen._x000a_" xr:uid="{00000000-0002-0000-0200-00000B000000}">
          <x14:formula1>
            <xm:f>Preisliste!$F$5:$F$12</xm:f>
          </x14:formula1>
          <xm:sqref>M10:M110</xm:sqref>
        </x14:dataValidation>
        <x14:dataValidation type="list" allowBlank="1" showInputMessage="1" showErrorMessage="1" promptTitle="Konkurrenz:" prompt="Hier bitte Spielkonkurrenz oder Betreuerstatus auswählen." xr:uid="{00000000-0002-0000-0200-00000C000000}">
          <x14:formula1>
            <xm:f>Preisliste!$G$5:$G$9</xm:f>
          </x14:formula1>
          <xm:sqref>N10:N110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J12"/>
  <sheetViews>
    <sheetView workbookViewId="0">
      <selection activeCell="J9" sqref="J9"/>
    </sheetView>
  </sheetViews>
  <sheetFormatPr baseColWidth="10" defaultRowHeight="14.4" x14ac:dyDescent="0.3"/>
  <sheetData>
    <row r="2" spans="4:10" ht="18" x14ac:dyDescent="0.35">
      <c r="E2" s="24" t="s">
        <v>86</v>
      </c>
      <c r="I2" s="24" t="s">
        <v>67</v>
      </c>
    </row>
    <row r="4" spans="4:10" x14ac:dyDescent="0.3">
      <c r="D4" s="25" t="s">
        <v>17</v>
      </c>
      <c r="E4" s="25" t="s">
        <v>83</v>
      </c>
      <c r="F4" s="25" t="s">
        <v>84</v>
      </c>
      <c r="G4" s="25" t="s">
        <v>85</v>
      </c>
      <c r="H4" s="25" t="s">
        <v>70</v>
      </c>
      <c r="J4" s="25" t="s">
        <v>71</v>
      </c>
    </row>
    <row r="5" spans="4:10" x14ac:dyDescent="0.3">
      <c r="D5" t="s">
        <v>57</v>
      </c>
      <c r="E5" t="s">
        <v>58</v>
      </c>
      <c r="F5" t="s">
        <v>94</v>
      </c>
      <c r="G5" t="s">
        <v>77</v>
      </c>
      <c r="H5" t="s">
        <v>40</v>
      </c>
      <c r="J5" s="26">
        <v>2.5</v>
      </c>
    </row>
    <row r="6" spans="4:10" x14ac:dyDescent="0.3">
      <c r="D6" t="s">
        <v>63</v>
      </c>
      <c r="E6" t="s">
        <v>61</v>
      </c>
      <c r="F6" t="s">
        <v>88</v>
      </c>
      <c r="G6" t="s">
        <v>62</v>
      </c>
      <c r="H6" t="s">
        <v>60</v>
      </c>
      <c r="J6" s="26">
        <v>108.5</v>
      </c>
    </row>
    <row r="7" spans="4:10" x14ac:dyDescent="0.3">
      <c r="F7" t="s">
        <v>82</v>
      </c>
      <c r="G7" t="s">
        <v>59</v>
      </c>
      <c r="H7" t="s">
        <v>65</v>
      </c>
      <c r="J7" s="26">
        <v>135</v>
      </c>
    </row>
    <row r="8" spans="4:10" x14ac:dyDescent="0.3">
      <c r="F8" t="s">
        <v>89</v>
      </c>
      <c r="G8" t="s">
        <v>64</v>
      </c>
      <c r="H8" t="s">
        <v>66</v>
      </c>
      <c r="J8" s="26">
        <v>125</v>
      </c>
    </row>
    <row r="9" spans="4:10" x14ac:dyDescent="0.3">
      <c r="F9" t="s">
        <v>90</v>
      </c>
      <c r="G9" t="s">
        <v>87</v>
      </c>
      <c r="H9" t="s">
        <v>95</v>
      </c>
      <c r="J9" s="26">
        <v>115</v>
      </c>
    </row>
    <row r="10" spans="4:10" x14ac:dyDescent="0.3">
      <c r="F10" t="s">
        <v>91</v>
      </c>
      <c r="H10" t="s">
        <v>68</v>
      </c>
      <c r="J10" s="27" t="s">
        <v>72</v>
      </c>
    </row>
    <row r="11" spans="4:10" x14ac:dyDescent="0.3">
      <c r="F11" t="s">
        <v>92</v>
      </c>
      <c r="H11" t="s">
        <v>69</v>
      </c>
      <c r="J11" s="26">
        <v>130</v>
      </c>
    </row>
    <row r="12" spans="4:10" x14ac:dyDescent="0.3">
      <c r="F12" t="s">
        <v>93</v>
      </c>
    </row>
  </sheetData>
  <sheetProtection algorithmName="SHA-512" hashValue="3GU5Sdf9L5MQjSc7m3obmgU533UDPa0TuJ521cJutLNhHn3/ByXIsx0boEAtcpfW/nRZODeANp/b6Kr9dWUvWQ==" saltValue="O1aLs+a470RLQoe1YkQTv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Ausfüllhilfe</vt:lpstr>
      <vt:lpstr>Angaben</vt:lpstr>
      <vt:lpstr>Meldeliste</vt:lpstr>
      <vt:lpstr>Preisliste</vt:lpstr>
      <vt:lpstr>Beleitperson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Christian Dammbrück</cp:lastModifiedBy>
  <cp:lastPrinted>2018-12-11T18:14:51Z</cp:lastPrinted>
  <dcterms:created xsi:type="dcterms:W3CDTF">2018-11-29T19:21:21Z</dcterms:created>
  <dcterms:modified xsi:type="dcterms:W3CDTF">2022-02-17T10:10:49Z</dcterms:modified>
</cp:coreProperties>
</file>